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2026\KT\20260428\"/>
    </mc:Choice>
  </mc:AlternateContent>
  <xr:revisionPtr revIDLastSave="0" documentId="8_{636012BC-2B27-4CB9-81CC-8EC9B90DBA19}" xr6:coauthVersionLast="36" xr6:coauthVersionMax="36" xr10:uidLastSave="{00000000-0000-0000-0000-000000000000}"/>
  <bookViews>
    <workbookView xWindow="-105" yWindow="-105" windowWidth="23250" windowHeight="12450" tabRatio="907" activeTab="1" xr2:uid="{00000000-000D-0000-FFFF-FFFF00000000}"/>
  </bookViews>
  <sheets>
    <sheet name="Záradék" sheetId="1" r:id="rId1"/>
    <sheet name="Főösszesít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B24" i="2"/>
  <c r="H34" i="2"/>
  <c r="J34" i="2"/>
  <c r="K34" i="2"/>
  <c r="L34" i="2"/>
  <c r="Q34" i="2"/>
  <c r="S34" i="2"/>
  <c r="AA34" i="2"/>
  <c r="AD34" i="2"/>
  <c r="AG34" i="2"/>
  <c r="AI34" i="2"/>
  <c r="AJ34" i="2"/>
  <c r="M24" i="2" l="1"/>
  <c r="M34" i="2" s="1"/>
  <c r="D20" i="1" l="1"/>
  <c r="D19" i="1"/>
  <c r="D18" i="1"/>
  <c r="AC12" i="2"/>
  <c r="AC19" i="2"/>
  <c r="C13" i="2"/>
  <c r="B13" i="2"/>
  <c r="I25" i="2"/>
  <c r="I6" i="2"/>
  <c r="I9" i="2"/>
  <c r="B21" i="2"/>
  <c r="B22" i="2"/>
  <c r="AH23" i="2"/>
  <c r="AH34" i="2" s="1"/>
  <c r="AF14" i="2"/>
  <c r="AF34" i="2" s="1"/>
  <c r="D14" i="2"/>
  <c r="B15" i="2"/>
  <c r="B16" i="2"/>
  <c r="D16" i="2" s="1"/>
  <c r="Y20" i="2"/>
  <c r="Y34" i="2" s="1"/>
  <c r="W18" i="2"/>
  <c r="W34" i="2" s="1"/>
  <c r="U22" i="2"/>
  <c r="U34" i="2" s="1"/>
  <c r="O23" i="2"/>
  <c r="O34" i="2" s="1"/>
  <c r="D19" i="2"/>
  <c r="D12" i="2"/>
  <c r="I34" i="2" l="1"/>
  <c r="AC34" i="2"/>
  <c r="D21" i="2"/>
  <c r="D43" i="2" s="1"/>
  <c r="F17" i="2"/>
  <c r="F34" i="2" s="1"/>
  <c r="D15" i="2"/>
  <c r="D24" i="2"/>
  <c r="D20" i="2"/>
  <c r="D23" i="2"/>
  <c r="F36" i="2" l="1"/>
  <c r="D36" i="2" s="1"/>
  <c r="B27" i="2"/>
  <c r="C27" i="2"/>
  <c r="D13" i="2"/>
  <c r="D22" i="2"/>
  <c r="D27" i="2" l="1"/>
  <c r="D34" i="2" l="1"/>
  <c r="D38" i="2" s="1"/>
  <c r="D40" i="2" s="1"/>
  <c r="C17" i="1"/>
  <c r="C21" i="1" s="1"/>
  <c r="C22" i="1" s="1"/>
  <c r="C23" i="1" s="1"/>
</calcChain>
</file>

<file path=xl/sharedStrings.xml><?xml version="1.0" encoding="utf-8"?>
<sst xmlns="http://schemas.openxmlformats.org/spreadsheetml/2006/main" count="104" uniqueCount="102">
  <si>
    <t>Equinox International Kft.</t>
  </si>
  <si>
    <t>1118 Budapest, Somlói út 48.</t>
  </si>
  <si>
    <t>Adószám: 29158315-2-43</t>
  </si>
  <si>
    <t>Kelt:</t>
  </si>
  <si>
    <t xml:space="preserve">                                       </t>
  </si>
  <si>
    <t>Szám:</t>
  </si>
  <si>
    <t xml:space="preserve">A munka leírása:                       </t>
  </si>
  <si>
    <t>Készítette:</t>
  </si>
  <si>
    <t>Ellenőrizte:</t>
  </si>
  <si>
    <t>Jóváhagyta:</t>
  </si>
  <si>
    <t>Bakos Bálint</t>
  </si>
  <si>
    <t xml:space="preserve">                                                                              </t>
  </si>
  <si>
    <t>Költségvetés főösszesítő</t>
  </si>
  <si>
    <t>Megnevezés</t>
  </si>
  <si>
    <t>Anyagköltség</t>
  </si>
  <si>
    <t>Díjköltség</t>
  </si>
  <si>
    <t>1. Építmény közvetlen költségei</t>
  </si>
  <si>
    <t>1. Építmény közvetlen költségei összesen</t>
  </si>
  <si>
    <t>2.1 ÁFA vetítési alap</t>
  </si>
  <si>
    <t>2.2 Áfa</t>
  </si>
  <si>
    <t>3.  A munka ára</t>
  </si>
  <si>
    <t>Aláírás</t>
  </si>
  <si>
    <t>Munkanem megnevezés</t>
  </si>
  <si>
    <t>Anyag</t>
  </si>
  <si>
    <t>Díj</t>
  </si>
  <si>
    <t>Összesen</t>
  </si>
  <si>
    <t>Építőgépek, szerszámok</t>
  </si>
  <si>
    <t>Felvonulási létesítmények</t>
  </si>
  <si>
    <t>Zsaluzás és állványozás</t>
  </si>
  <si>
    <t>Föld és sziklamunka</t>
  </si>
  <si>
    <t>Helyszíni beton és vasbeton munka</t>
  </si>
  <si>
    <t>Falazás és egyéb kőműves</t>
  </si>
  <si>
    <t>Vakolás és rabicolás</t>
  </si>
  <si>
    <t>Szárazépítés</t>
  </si>
  <si>
    <t>Felületképzés</t>
  </si>
  <si>
    <t>Szigetelés</t>
  </si>
  <si>
    <t>Beépített berendezési tárgyak</t>
  </si>
  <si>
    <t>Elektromos energiaellátás</t>
  </si>
  <si>
    <t>Víz-csatorna</t>
  </si>
  <si>
    <t>Fűtés-hűtés</t>
  </si>
  <si>
    <t>Összesen:</t>
  </si>
  <si>
    <t>Panasonic</t>
  </si>
  <si>
    <t>Vida Therm</t>
  </si>
  <si>
    <t>Stop vill</t>
  </si>
  <si>
    <t>Legrand</t>
  </si>
  <si>
    <t>Dempex</t>
  </si>
  <si>
    <t>Ács m. Tető bontás</t>
  </si>
  <si>
    <t>Németh Fa</t>
  </si>
  <si>
    <t>Velux</t>
  </si>
  <si>
    <t>Masterplast</t>
  </si>
  <si>
    <t>Melegburkolatok</t>
  </si>
  <si>
    <t>Hidegburkolatok</t>
  </si>
  <si>
    <t>Zalakerámia</t>
  </si>
  <si>
    <t>Cemix</t>
  </si>
  <si>
    <t>Trifa</t>
  </si>
  <si>
    <t>Villeroy</t>
  </si>
  <si>
    <t>Signify</t>
  </si>
  <si>
    <t>Tetőfedés, Bádogos</t>
  </si>
  <si>
    <t>PM, lebonyolítás</t>
  </si>
  <si>
    <t>2462 Martonvásár, Rákóczi út 37.</t>
  </si>
  <si>
    <t>KádárKocka pilot projekt</t>
  </si>
  <si>
    <t>2026.03.26.</t>
  </si>
  <si>
    <t>Majláth János, Márkus Fanni</t>
  </si>
  <si>
    <t>1.2 Tervezés</t>
  </si>
  <si>
    <t>1.3 Projekt Managment - Lebonyolítás-Műszaki ellenőrzés</t>
  </si>
  <si>
    <t>1.4 Projektspecifikus költség - tartalék keret</t>
  </si>
  <si>
    <t>JYSK</t>
  </si>
  <si>
    <t>KádárKocka pilot összesítő</t>
  </si>
  <si>
    <t>KádárKocka pilot Támogatói partnerek</t>
  </si>
  <si>
    <t>Mindösszesen:</t>
  </si>
  <si>
    <t>Támogatott anyag és díjbeli felajánlás</t>
  </si>
  <si>
    <t>Ács m. Előtetők</t>
  </si>
  <si>
    <t>Ács m. Tetőszerkezet szerkezetkész hőszigetelt építése</t>
  </si>
  <si>
    <t>Equinox</t>
  </si>
  <si>
    <t>Önkorm.</t>
  </si>
  <si>
    <t>Kerítés csiszolás-festés, kertrendezés</t>
  </si>
  <si>
    <t>Tetőablakok</t>
  </si>
  <si>
    <t>Külső- és belső nyílászárók</t>
  </si>
  <si>
    <t>F-Terv</t>
  </si>
  <si>
    <t>Plannery</t>
  </si>
  <si>
    <t>Arc-S</t>
  </si>
  <si>
    <t>KNAUF Ins.</t>
  </si>
  <si>
    <t>Statika, épületgépészet, épületvillamosság</t>
  </si>
  <si>
    <t>Építészeti generáltervezés, energetika, fenntarthatóság, koordináció</t>
  </si>
  <si>
    <t>Egyéb  költségek: tartalék, fundraising, támogatói koordináció, jogi, stb.</t>
  </si>
  <si>
    <t>Teraszok, járdák kialakítása</t>
  </si>
  <si>
    <t>Támgoatott anyag és díjbeli felajánlás</t>
  </si>
  <si>
    <t>Velux felajánlás</t>
  </si>
  <si>
    <t>Fennmaradó projekt költség</t>
  </si>
  <si>
    <t>Nem támogatott összeg fizetendő</t>
  </si>
  <si>
    <t>Időben később képez költséget és még nincs rá partner</t>
  </si>
  <si>
    <t>1 db tetőablak 66x118 a konyhába, elektromos motoros
2 db tetőablak 78x140 a szobába, elektromos motoros redőnnyel
1 db tetőablak 55x78 a fürdőbe elektromos motoros, páraérzékelővel
2 db 47x47-es flexiblis csöves fénycsatorna</t>
  </si>
  <si>
    <t>emberi erőforrás, szükséges gépészeti szerelés</t>
  </si>
  <si>
    <t>1 db PAW-DHW250F - DHW heat pump
1 db CU-5Z90TBE - outdoor unit (5 ports, 9kW)
2 db S-MZ16ZKE - etherea indoor white
2 db - CS-Z20ZKEW - etherea indoor white
1 db - CS-XZ35ZKEW - etherea indoor silver
gépészeti szerelés</t>
  </si>
  <si>
    <t>~ 80 m2 alapterületű ház esetén az elektromos segédanyagok, kábelek</t>
  </si>
  <si>
    <t>emberi erőforrás, szükséges elektromos szerelés</t>
  </si>
  <si>
    <t>Legrand, Valene life termékcsalád
váltó kapcsoló 6 db
egypólusú kapcsoló 8 db
kétpólusú kapcsoló 2 db
kereszt kapcsoló 1 db
csillár kapcsoló 1 db
egyes keret 9 db
kettes keret 16 db
hármas keret 1 db
négyes keret 4 db
aljzat 51 db</t>
  </si>
  <si>
    <t>4-18-4-18-4 mm, Low-e bevonattal ellátott, argon gázzal töltött, homlokzati nyílászáró</t>
  </si>
  <si>
    <t xml:space="preserve">homlokzati vakolat:  Masterplast 004 (A+S) HBW: 74 110 m2
lábazati vakolat.  Thermomaster díszítő vakolat Masterplast M100 fehér 40 m2
üvegszövet háló: Masternet SE + 150 m2
ragasztó: Thermomaster Prémium homlokzati ragasztó és ágyazó anyag 120 m2
kiegészítők: Thermomaster alumínium élvédő üvegszövet hálóval ~ 20 fm
Thermomaster lábazati indító profil ~ 40 fm
dűbel: Thermomaster D-H hőhídmentes tárcsás dűbel, fém beütőszeggel ( előírás szerint 6 db/ homlokzati hőszigetelő tábla)
homlokzati hőszigetelés:  Hungarocell EPS 15 cm + Hungarocell EPS 1 cm - összesen 16 cm  110 m2
lábazati hőszigetelés: Isomaster XPS SW 12cm +  Isomaster XPS SW  2 cm 40 m2
állványháló: ~ 200 m2 </t>
  </si>
  <si>
    <t>VITA-WARVK700 30x60 hidegburkolat homokszín 115 m2
VITA-WARVK703 30x60 hidegburkolat szürke - 47 m2
LAZIO - WADCK002 - hidegburkolat homokkő hatás - 4 m2</t>
  </si>
  <si>
    <t>laminált parketta 13,28 m2 - idei termékkínálatból Krono Original MO.RE! ATLANTIC 10 K853, Honey Ribera Oak vízálló laminált padló
laminált parketta 42.04 m2 - idei termékkínálatból Krono Original MO.RE! ATLANTIC 10 K669, Rope Ethereal Oak vízálló laminált padló
lépészaj csökkentő alátét 55,32 m2 - idei termékkínálatból Krono Original Izoboard lépészaj-csökkentő alátét - 5,5 mm vastag
szegélyléc fehér színben, 90 fm - idei termék kínálatból Pedross FF6008 fehér fóliázott tömörfa, 6cm-es szegélylécburkolatváltó 9 fm - ideig termékkínálatból Arbiton CS37 YANKEE OAK CS153 burkolatváltó lencse profil - 37mm/0,93m</t>
  </si>
  <si>
    <t>Csepel Parkett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</si>
</sst>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.m\.d\."/>
  </numFmts>
  <fonts count="15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</font>
    <font>
      <b/>
      <sz val="11"/>
      <color theme="4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3" fontId="2" fillId="0" borderId="1" xfId="0" applyNumberFormat="1" applyFont="1" applyBorder="1" applyAlignment="1">
      <alignment vertical="top"/>
    </xf>
    <xf numFmtId="9" fontId="2" fillId="0" borderId="1" xfId="0" applyNumberFormat="1" applyFont="1" applyBorder="1" applyAlignment="1">
      <alignment vertical="top"/>
    </xf>
    <xf numFmtId="0" fontId="2" fillId="0" borderId="0" xfId="0" applyFont="1" applyAlignment="1">
      <alignment horizontal="left" vertical="top"/>
    </xf>
    <xf numFmtId="3" fontId="6" fillId="0" borderId="7" xfId="0" applyNumberFormat="1" applyFont="1" applyBorder="1" applyAlignment="1">
      <alignment horizontal="center"/>
    </xf>
    <xf numFmtId="3" fontId="5" fillId="0" borderId="8" xfId="0" applyNumberFormat="1" applyFont="1" applyBorder="1"/>
    <xf numFmtId="3" fontId="5" fillId="0" borderId="9" xfId="0" applyNumberFormat="1" applyFont="1" applyBorder="1"/>
    <xf numFmtId="3" fontId="6" fillId="0" borderId="7" xfId="0" applyNumberFormat="1" applyFont="1" applyBorder="1"/>
    <xf numFmtId="3" fontId="5" fillId="0" borderId="0" xfId="0" applyNumberFormat="1" applyFont="1"/>
    <xf numFmtId="3" fontId="5" fillId="0" borderId="9" xfId="0" applyNumberFormat="1" applyFont="1" applyBorder="1" applyAlignment="1">
      <alignment horizontal="center"/>
    </xf>
    <xf numFmtId="3" fontId="0" fillId="0" borderId="0" xfId="0" applyNumberFormat="1"/>
    <xf numFmtId="3" fontId="7" fillId="0" borderId="0" xfId="0" applyNumberFormat="1" applyFont="1"/>
    <xf numFmtId="3" fontId="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7" fillId="0" borderId="9" xfId="0" applyNumberFormat="1" applyFont="1" applyBorder="1"/>
    <xf numFmtId="3" fontId="5" fillId="0" borderId="8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wrapText="1"/>
    </xf>
    <xf numFmtId="3" fontId="5" fillId="0" borderId="9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3" fontId="0" fillId="0" borderId="18" xfId="0" applyNumberFormat="1" applyBorder="1"/>
    <xf numFmtId="3" fontId="5" fillId="0" borderId="18" xfId="0" applyNumberFormat="1" applyFont="1" applyBorder="1"/>
    <xf numFmtId="3" fontId="0" fillId="0" borderId="18" xfId="0" applyNumberForma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5" fillId="0" borderId="19" xfId="0" applyNumberFormat="1" applyFont="1" applyBorder="1"/>
    <xf numFmtId="3" fontId="5" fillId="0" borderId="20" xfId="0" applyNumberFormat="1" applyFont="1" applyBorder="1"/>
    <xf numFmtId="3" fontId="5" fillId="0" borderId="21" xfId="0" applyNumberFormat="1" applyFont="1" applyBorder="1"/>
    <xf numFmtId="3" fontId="5" fillId="0" borderId="22" xfId="0" applyNumberFormat="1" applyFont="1" applyBorder="1"/>
    <xf numFmtId="3" fontId="5" fillId="0" borderId="23" xfId="0" applyNumberFormat="1" applyFont="1" applyBorder="1"/>
    <xf numFmtId="3" fontId="5" fillId="0" borderId="24" xfId="0" applyNumberFormat="1" applyFont="1" applyBorder="1"/>
    <xf numFmtId="3" fontId="5" fillId="0" borderId="24" xfId="0" applyNumberFormat="1" applyFont="1" applyBorder="1" applyAlignment="1">
      <alignment horizontal="center"/>
    </xf>
    <xf numFmtId="3" fontId="5" fillId="0" borderId="25" xfId="0" applyNumberFormat="1" applyFont="1" applyBorder="1"/>
    <xf numFmtId="3" fontId="9" fillId="0" borderId="11" xfId="0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5" fillId="0" borderId="11" xfId="0" applyNumberFormat="1" applyFont="1" applyBorder="1"/>
    <xf numFmtId="3" fontId="8" fillId="0" borderId="11" xfId="0" applyNumberFormat="1" applyFont="1" applyBorder="1"/>
    <xf numFmtId="3" fontId="8" fillId="0" borderId="12" xfId="0" applyNumberFormat="1" applyFont="1" applyBorder="1"/>
    <xf numFmtId="3" fontId="8" fillId="0" borderId="13" xfId="0" applyNumberFormat="1" applyFont="1" applyBorder="1"/>
    <xf numFmtId="3" fontId="8" fillId="0" borderId="14" xfId="0" applyNumberFormat="1" applyFont="1" applyBorder="1"/>
    <xf numFmtId="3" fontId="6" fillId="0" borderId="0" xfId="0" applyNumberFormat="1" applyFont="1"/>
    <xf numFmtId="3" fontId="6" fillId="0" borderId="27" xfId="0" applyNumberFormat="1" applyFont="1" applyBorder="1"/>
    <xf numFmtId="3" fontId="5" fillId="0" borderId="28" xfId="0" applyNumberFormat="1" applyFont="1" applyBorder="1"/>
    <xf numFmtId="3" fontId="8" fillId="0" borderId="29" xfId="0" applyNumberFormat="1" applyFont="1" applyBorder="1"/>
    <xf numFmtId="3" fontId="10" fillId="2" borderId="27" xfId="0" applyNumberFormat="1" applyFont="1" applyFill="1" applyBorder="1"/>
    <xf numFmtId="3" fontId="0" fillId="2" borderId="28" xfId="0" applyNumberFormat="1" applyFill="1" applyBorder="1"/>
    <xf numFmtId="3" fontId="10" fillId="2" borderId="29" xfId="0" applyNumberFormat="1" applyFont="1" applyFill="1" applyBorder="1"/>
    <xf numFmtId="3" fontId="11" fillId="0" borderId="0" xfId="0" applyNumberFormat="1" applyFont="1"/>
    <xf numFmtId="3" fontId="12" fillId="0" borderId="0" xfId="0" applyNumberFormat="1" applyFont="1"/>
    <xf numFmtId="3" fontId="11" fillId="0" borderId="9" xfId="0" applyNumberFormat="1" applyFont="1" applyBorder="1"/>
    <xf numFmtId="3" fontId="11" fillId="0" borderId="9" xfId="0" applyNumberFormat="1" applyFont="1" applyBorder="1" applyAlignment="1">
      <alignment wrapText="1"/>
    </xf>
    <xf numFmtId="3" fontId="5" fillId="0" borderId="10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3" borderId="9" xfId="0" applyNumberFormat="1" applyFont="1" applyFill="1" applyBorder="1"/>
    <xf numFmtId="3" fontId="13" fillId="0" borderId="0" xfId="0" applyNumberFormat="1" applyFont="1"/>
    <xf numFmtId="3" fontId="14" fillId="0" borderId="0" xfId="0" applyNumberFormat="1" applyFont="1"/>
    <xf numFmtId="3" fontId="5" fillId="0" borderId="31" xfId="0" applyNumberFormat="1" applyFont="1" applyBorder="1"/>
    <xf numFmtId="3" fontId="5" fillId="0" borderId="32" xfId="0" applyNumberFormat="1" applyFont="1" applyBorder="1"/>
    <xf numFmtId="3" fontId="5" fillId="0" borderId="33" xfId="0" applyNumberFormat="1" applyFont="1" applyBorder="1"/>
    <xf numFmtId="3" fontId="8" fillId="0" borderId="30" xfId="0" applyNumberFormat="1" applyFont="1" applyBorder="1"/>
    <xf numFmtId="3" fontId="5" fillId="0" borderId="32" xfId="0" applyNumberFormat="1" applyFont="1" applyBorder="1" applyAlignment="1">
      <alignment wrapText="1"/>
    </xf>
    <xf numFmtId="3" fontId="2" fillId="0" borderId="2" xfId="0" applyNumberFormat="1" applyFont="1" applyBorder="1" applyAlignment="1">
      <alignment horizontal="center" vertical="top"/>
    </xf>
    <xf numFmtId="0" fontId="3" fillId="0" borderId="2" xfId="0" applyFont="1" applyBorder="1"/>
    <xf numFmtId="3" fontId="2" fillId="0" borderId="1" xfId="0" applyNumberFormat="1" applyFont="1" applyBorder="1" applyAlignment="1">
      <alignment horizontal="center" vertical="top"/>
    </xf>
    <xf numFmtId="0" fontId="3" fillId="0" borderId="1" xfId="0" applyFont="1" applyBorder="1"/>
    <xf numFmtId="3" fontId="2" fillId="0" borderId="3" xfId="0" applyNumberFormat="1" applyFont="1" applyBorder="1" applyAlignment="1">
      <alignment horizontal="center" vertical="top"/>
    </xf>
    <xf numFmtId="0" fontId="3" fillId="0" borderId="3" xfId="0" applyFont="1" applyBorder="1"/>
    <xf numFmtId="0" fontId="2" fillId="0" borderId="2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3" fontId="8" fillId="2" borderId="15" xfId="0" applyNumberFormat="1" applyFont="1" applyFill="1" applyBorder="1" applyAlignment="1">
      <alignment horizontal="center"/>
    </xf>
    <xf numFmtId="3" fontId="8" fillId="2" borderId="16" xfId="0" applyNumberFormat="1" applyFont="1" applyFill="1" applyBorder="1" applyAlignment="1">
      <alignment horizontal="center"/>
    </xf>
    <xf numFmtId="3" fontId="8" fillId="2" borderId="17" xfId="0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3" fillId="0" borderId="5" xfId="0" applyNumberFormat="1" applyFont="1" applyBorder="1"/>
    <xf numFmtId="3" fontId="3" fillId="0" borderId="6" xfId="0" applyNumberFormat="1" applyFont="1" applyBorder="1"/>
    <xf numFmtId="3" fontId="8" fillId="0" borderId="26" xfId="0" applyNumberFormat="1" applyFont="1" applyBorder="1" applyAlignment="1">
      <alignment horizontal="center"/>
    </xf>
    <xf numFmtId="3" fontId="9" fillId="2" borderId="15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3" fontId="9" fillId="2" borderId="17" xfId="0" applyNumberFormat="1" applyFont="1" applyFill="1" applyBorder="1" applyAlignment="1">
      <alignment horizont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/>
    </xf>
    <xf numFmtId="3" fontId="6" fillId="0" borderId="30" xfId="0" applyNumberFormat="1" applyFont="1" applyBorder="1" applyAlignment="1">
      <alignment horizontal="center"/>
    </xf>
    <xf numFmtId="3" fontId="6" fillId="0" borderId="34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3"/>
  <sheetViews>
    <sheetView workbookViewId="0">
      <selection activeCell="L20" sqref="L20"/>
    </sheetView>
  </sheetViews>
  <sheetFormatPr defaultColWidth="14.42578125" defaultRowHeight="15" customHeight="1" x14ac:dyDescent="0.25"/>
  <cols>
    <col min="1" max="1" width="53.140625" bestFit="1" customWidth="1"/>
    <col min="2" max="2" width="8" customWidth="1"/>
    <col min="3" max="3" width="12.42578125" customWidth="1"/>
    <col min="4" max="4" width="14.7109375" customWidth="1"/>
    <col min="5" max="26" width="8.7109375" customWidth="1"/>
  </cols>
  <sheetData>
    <row r="1" spans="1:4" ht="15.75" x14ac:dyDescent="0.25">
      <c r="A1" s="77" t="s">
        <v>0</v>
      </c>
      <c r="B1" s="78"/>
      <c r="C1" s="78"/>
      <c r="D1" s="78"/>
    </row>
    <row r="2" spans="1:4" ht="15.75" x14ac:dyDescent="0.25">
      <c r="A2" s="77" t="s">
        <v>1</v>
      </c>
      <c r="B2" s="78"/>
      <c r="C2" s="78"/>
      <c r="D2" s="78"/>
    </row>
    <row r="3" spans="1:4" ht="15.75" x14ac:dyDescent="0.25">
      <c r="A3" s="77" t="s">
        <v>2</v>
      </c>
      <c r="B3" s="78"/>
      <c r="C3" s="78"/>
      <c r="D3" s="78"/>
    </row>
    <row r="4" spans="1:4" ht="15.75" x14ac:dyDescent="0.25">
      <c r="A4" s="79"/>
      <c r="B4" s="78"/>
      <c r="C4" s="78"/>
      <c r="D4" s="78"/>
    </row>
    <row r="5" spans="1:4" ht="15.75" x14ac:dyDescent="0.25">
      <c r="A5" s="79"/>
      <c r="B5" s="78"/>
      <c r="C5" s="78"/>
      <c r="D5" s="78"/>
    </row>
    <row r="6" spans="1:4" ht="15.75" x14ac:dyDescent="0.25">
      <c r="A6" s="2"/>
      <c r="B6" s="3"/>
      <c r="C6" s="2" t="s">
        <v>3</v>
      </c>
      <c r="D6" s="4" t="s">
        <v>61</v>
      </c>
    </row>
    <row r="7" spans="1:4" ht="15.75" x14ac:dyDescent="0.25">
      <c r="A7" s="2" t="s">
        <v>4</v>
      </c>
      <c r="B7" s="3"/>
      <c r="C7" s="2" t="s">
        <v>5</v>
      </c>
      <c r="D7" s="3"/>
    </row>
    <row r="8" spans="1:4" ht="15.75" x14ac:dyDescent="0.25">
      <c r="A8" s="1" t="s">
        <v>6</v>
      </c>
      <c r="B8" s="3"/>
      <c r="C8" s="2" t="s">
        <v>7</v>
      </c>
      <c r="D8" s="3" t="s">
        <v>62</v>
      </c>
    </row>
    <row r="9" spans="1:4" ht="15.75" x14ac:dyDescent="0.25">
      <c r="A9" s="2" t="s">
        <v>59</v>
      </c>
      <c r="B9" s="3"/>
      <c r="C9" s="3" t="s">
        <v>8</v>
      </c>
      <c r="D9" s="3"/>
    </row>
    <row r="10" spans="1:4" ht="15.75" x14ac:dyDescent="0.25">
      <c r="A10" s="2" t="s">
        <v>60</v>
      </c>
      <c r="B10" s="3"/>
      <c r="C10" s="3" t="s">
        <v>9</v>
      </c>
      <c r="D10" s="3" t="s">
        <v>10</v>
      </c>
    </row>
    <row r="11" spans="1:4" ht="15.75" x14ac:dyDescent="0.25">
      <c r="A11" s="2" t="s">
        <v>11</v>
      </c>
      <c r="B11" s="3"/>
      <c r="C11" s="3"/>
      <c r="D11" s="3"/>
    </row>
    <row r="12" spans="1:4" ht="15.75" x14ac:dyDescent="0.25">
      <c r="A12" s="2" t="s">
        <v>11</v>
      </c>
      <c r="B12" s="3"/>
      <c r="C12" s="3"/>
      <c r="D12" s="3"/>
    </row>
    <row r="13" spans="1:4" ht="15.75" x14ac:dyDescent="0.25">
      <c r="A13" s="3"/>
      <c r="B13" s="3"/>
      <c r="C13" s="3"/>
      <c r="D13" s="3"/>
    </row>
    <row r="14" spans="1:4" ht="15.75" x14ac:dyDescent="0.25">
      <c r="A14" s="80" t="s">
        <v>12</v>
      </c>
      <c r="B14" s="78"/>
      <c r="C14" s="78"/>
      <c r="D14" s="78"/>
    </row>
    <row r="15" spans="1:4" ht="15.75" x14ac:dyDescent="0.25">
      <c r="A15" s="5" t="s">
        <v>13</v>
      </c>
      <c r="B15" s="5"/>
      <c r="C15" s="6" t="s">
        <v>14</v>
      </c>
      <c r="D15" s="6" t="s">
        <v>15</v>
      </c>
    </row>
    <row r="16" spans="1:4" ht="15.75" x14ac:dyDescent="0.25">
      <c r="A16" s="5" t="s">
        <v>16</v>
      </c>
      <c r="B16" s="5"/>
      <c r="C16" s="7"/>
      <c r="D16" s="7"/>
    </row>
    <row r="17" spans="1:4" ht="15.75" x14ac:dyDescent="0.25">
      <c r="A17" s="5" t="s">
        <v>17</v>
      </c>
      <c r="B17" s="5"/>
      <c r="C17" s="81">
        <f>Főösszesítő!D27</f>
        <v>57142400</v>
      </c>
      <c r="D17" s="73"/>
    </row>
    <row r="18" spans="1:4" ht="15.75" x14ac:dyDescent="0.25">
      <c r="A18" s="5" t="s">
        <v>63</v>
      </c>
      <c r="B18" s="5"/>
      <c r="C18" s="5">
        <v>0</v>
      </c>
      <c r="D18" s="7">
        <f>Főösszesítő!D29</f>
        <v>6500000</v>
      </c>
    </row>
    <row r="19" spans="1:4" ht="15.75" x14ac:dyDescent="0.25">
      <c r="A19" s="5" t="s">
        <v>64</v>
      </c>
      <c r="B19" s="5"/>
      <c r="C19" s="5">
        <v>0</v>
      </c>
      <c r="D19" s="7">
        <f>Főösszesítő!D31</f>
        <v>6000000</v>
      </c>
    </row>
    <row r="20" spans="1:4" ht="15.75" x14ac:dyDescent="0.25">
      <c r="A20" s="5" t="s">
        <v>65</v>
      </c>
      <c r="B20" s="5"/>
      <c r="C20" s="5">
        <v>0</v>
      </c>
      <c r="D20" s="7">
        <f>Főösszesítő!D32</f>
        <v>6750000</v>
      </c>
    </row>
    <row r="21" spans="1:4" ht="15.75" x14ac:dyDescent="0.25">
      <c r="A21" s="2" t="s">
        <v>18</v>
      </c>
      <c r="B21" s="3"/>
      <c r="C21" s="70">
        <f>C17+D18+C18+D19+D20</f>
        <v>76392400</v>
      </c>
      <c r="D21" s="71"/>
    </row>
    <row r="22" spans="1:4" ht="15.75" x14ac:dyDescent="0.25">
      <c r="A22" s="5" t="s">
        <v>19</v>
      </c>
      <c r="B22" s="8">
        <v>0.27</v>
      </c>
      <c r="C22" s="72">
        <f>PRODUCT(C21,B22)</f>
        <v>20625948</v>
      </c>
      <c r="D22" s="73"/>
    </row>
    <row r="23" spans="1:4" ht="15.75" x14ac:dyDescent="0.25">
      <c r="A23" s="5" t="s">
        <v>20</v>
      </c>
      <c r="B23" s="5"/>
      <c r="C23" s="74">
        <f>SUM(C21:D22)</f>
        <v>97018348</v>
      </c>
      <c r="D23" s="75"/>
    </row>
    <row r="24" spans="1:4" ht="15.75" customHeight="1" x14ac:dyDescent="0.25">
      <c r="A24" s="3"/>
      <c r="B24" s="3"/>
      <c r="C24" s="3"/>
      <c r="D24" s="3"/>
    </row>
    <row r="25" spans="1:4" ht="15.75" customHeight="1" x14ac:dyDescent="0.25">
      <c r="A25" s="3"/>
      <c r="B25" s="3"/>
      <c r="C25" s="3"/>
      <c r="D25" s="3"/>
    </row>
    <row r="26" spans="1:4" ht="15.75" customHeight="1" x14ac:dyDescent="0.25">
      <c r="A26" s="3"/>
      <c r="B26" s="3"/>
      <c r="C26" s="3"/>
      <c r="D26" s="3"/>
    </row>
    <row r="27" spans="1:4" ht="15.75" customHeight="1" x14ac:dyDescent="0.25">
      <c r="A27" s="3"/>
      <c r="B27" s="76" t="s">
        <v>21</v>
      </c>
      <c r="C27" s="71"/>
      <c r="D27" s="3"/>
    </row>
    <row r="28" spans="1:4" ht="15.75" customHeight="1" x14ac:dyDescent="0.25"/>
    <row r="29" spans="1:4" ht="15.75" customHeight="1" x14ac:dyDescent="0.25">
      <c r="A29" s="9"/>
    </row>
    <row r="30" spans="1:4" ht="15.75" customHeight="1" x14ac:dyDescent="0.25">
      <c r="A30" s="9"/>
    </row>
    <row r="31" spans="1:4" ht="15.75" customHeight="1" x14ac:dyDescent="0.25">
      <c r="A31" s="9"/>
    </row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1">
    <mergeCell ref="C21:D21"/>
    <mergeCell ref="C22:D22"/>
    <mergeCell ref="C23:D23"/>
    <mergeCell ref="B27:C27"/>
    <mergeCell ref="A1:D1"/>
    <mergeCell ref="A2:D2"/>
    <mergeCell ref="A3:D3"/>
    <mergeCell ref="A4:D4"/>
    <mergeCell ref="A5:D5"/>
    <mergeCell ref="A14:D14"/>
    <mergeCell ref="C17:D1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002"/>
  <sheetViews>
    <sheetView tabSelected="1" topLeftCell="A22" zoomScale="85" zoomScaleNormal="85" workbookViewId="0">
      <selection activeCell="A9" sqref="A9"/>
    </sheetView>
  </sheetViews>
  <sheetFormatPr defaultColWidth="14.42578125" defaultRowHeight="15" customHeight="1" x14ac:dyDescent="0.25"/>
  <cols>
    <col min="1" max="1" width="71.5703125" style="16" bestFit="1" customWidth="1"/>
    <col min="2" max="2" width="15.7109375" style="16" bestFit="1" customWidth="1"/>
    <col min="3" max="3" width="14.7109375" style="16" bestFit="1" customWidth="1"/>
    <col min="4" max="4" width="16" style="16" bestFit="1" customWidth="1"/>
    <col min="5" max="5" width="3" style="16" customWidth="1"/>
    <col min="6" max="6" width="14.7109375" style="16" bestFit="1" customWidth="1"/>
    <col min="7" max="7" width="45.28515625" style="16" customWidth="1"/>
    <col min="8" max="9" width="14.7109375" style="16" bestFit="1" customWidth="1"/>
    <col min="10" max="10" width="14.140625" style="16" bestFit="1" customWidth="1"/>
    <col min="11" max="12" width="12.28515625" style="16" bestFit="1" customWidth="1"/>
    <col min="13" max="13" width="14.7109375" style="16" bestFit="1" customWidth="1"/>
    <col min="14" max="14" width="43" style="16" customWidth="1"/>
    <col min="15" max="15" width="15.42578125" style="16" bestFit="1" customWidth="1"/>
    <col min="16" max="16" width="27.140625" style="16" customWidth="1"/>
    <col min="17" max="17" width="14.140625" style="16" bestFit="1" customWidth="1"/>
    <col min="18" max="18" width="31" style="16" customWidth="1"/>
    <col min="19" max="19" width="12.28515625" style="16" bestFit="1" customWidth="1"/>
    <col min="20" max="20" width="39.28515625" style="16" customWidth="1"/>
    <col min="21" max="21" width="14.140625" style="16" bestFit="1" customWidth="1"/>
    <col min="22" max="22" width="18" style="16" customWidth="1"/>
    <col min="23" max="23" width="14.7109375" style="16" bestFit="1" customWidth="1"/>
    <col min="24" max="24" width="27.28515625" style="16" customWidth="1"/>
    <col min="25" max="25" width="16.5703125" style="16" bestFit="1" customWidth="1"/>
    <col min="26" max="26" width="64.28515625" style="16" customWidth="1"/>
    <col min="27" max="27" width="15.7109375" style="16" bestFit="1" customWidth="1"/>
    <col min="28" max="28" width="40.7109375" style="16" customWidth="1"/>
    <col min="29" max="29" width="13.85546875" style="16" bestFit="1" customWidth="1"/>
    <col min="30" max="30" width="18.85546875" style="16" bestFit="1" customWidth="1"/>
    <col min="31" max="31" width="62.7109375" style="16" customWidth="1"/>
    <col min="32" max="32" width="13.42578125" style="19" bestFit="1" customWidth="1"/>
    <col min="33" max="33" width="15.7109375" style="16" bestFit="1" customWidth="1"/>
    <col min="34" max="35" width="12.28515625" style="16" bestFit="1" customWidth="1"/>
    <col min="36" max="36" width="14.7109375" style="16" bestFit="1" customWidth="1"/>
    <col min="37" max="39" width="10.7109375" style="16" customWidth="1"/>
    <col min="40" max="43" width="8.7109375" style="16" customWidth="1"/>
    <col min="44" max="16384" width="14.42578125" style="16"/>
  </cols>
  <sheetData>
    <row r="1" spans="1:43" ht="16.5" thickBot="1" x14ac:dyDescent="0.3">
      <c r="A1" s="85" t="s">
        <v>67</v>
      </c>
      <c r="B1" s="86"/>
      <c r="C1" s="86"/>
      <c r="D1" s="87"/>
      <c r="E1" s="14"/>
      <c r="F1" s="89" t="s">
        <v>68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1"/>
      <c r="AK1" s="42"/>
      <c r="AL1" s="42"/>
      <c r="AM1" s="42"/>
      <c r="AN1" s="14"/>
      <c r="AO1" s="14"/>
      <c r="AP1" s="14"/>
      <c r="AQ1" s="14"/>
    </row>
    <row r="2" spans="1:43" ht="15.75" thickBot="1" x14ac:dyDescent="0.3">
      <c r="A2" s="10" t="s">
        <v>22</v>
      </c>
      <c r="B2" s="25" t="s">
        <v>23</v>
      </c>
      <c r="C2" s="10" t="s">
        <v>24</v>
      </c>
      <c r="D2" s="10" t="s">
        <v>25</v>
      </c>
      <c r="E2" s="14"/>
      <c r="F2" s="94" t="s">
        <v>48</v>
      </c>
      <c r="G2" s="95"/>
      <c r="H2" s="22" t="s">
        <v>73</v>
      </c>
      <c r="I2" s="28" t="s">
        <v>74</v>
      </c>
      <c r="J2" s="29" t="s">
        <v>80</v>
      </c>
      <c r="K2" s="29" t="s">
        <v>78</v>
      </c>
      <c r="L2" s="29" t="s">
        <v>79</v>
      </c>
      <c r="M2" s="94" t="s">
        <v>41</v>
      </c>
      <c r="N2" s="95"/>
      <c r="O2" s="96" t="s">
        <v>42</v>
      </c>
      <c r="P2" s="95"/>
      <c r="Q2" s="96" t="s">
        <v>43</v>
      </c>
      <c r="R2" s="95"/>
      <c r="S2" s="96" t="s">
        <v>44</v>
      </c>
      <c r="T2" s="95"/>
      <c r="U2" s="96" t="s">
        <v>45</v>
      </c>
      <c r="V2" s="95"/>
      <c r="W2" s="96" t="s">
        <v>47</v>
      </c>
      <c r="X2" s="95"/>
      <c r="Y2" s="96" t="s">
        <v>49</v>
      </c>
      <c r="Z2" s="95"/>
      <c r="AA2" s="96" t="s">
        <v>52</v>
      </c>
      <c r="AB2" s="95"/>
      <c r="AC2" s="22" t="s">
        <v>53</v>
      </c>
      <c r="AD2" s="96" t="s">
        <v>101</v>
      </c>
      <c r="AE2" s="95"/>
      <c r="AF2" s="23" t="s">
        <v>54</v>
      </c>
      <c r="AG2" s="22" t="s">
        <v>81</v>
      </c>
      <c r="AH2" s="23" t="s">
        <v>55</v>
      </c>
      <c r="AI2" s="23" t="s">
        <v>56</v>
      </c>
      <c r="AJ2" s="24" t="s">
        <v>66</v>
      </c>
      <c r="AK2" s="43"/>
      <c r="AL2" s="43"/>
      <c r="AM2" s="43"/>
      <c r="AN2" s="14"/>
      <c r="AO2" s="14"/>
      <c r="AP2" s="14"/>
      <c r="AQ2" s="14"/>
    </row>
    <row r="3" spans="1:43" x14ac:dyDescent="0.25">
      <c r="A3" s="11" t="s">
        <v>26</v>
      </c>
      <c r="B3" s="11"/>
      <c r="C3" s="11"/>
      <c r="D3" s="11">
        <v>200000</v>
      </c>
      <c r="E3" s="14"/>
      <c r="F3" s="34"/>
      <c r="G3" s="65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21"/>
      <c r="AG3" s="11"/>
      <c r="AH3" s="11"/>
      <c r="AI3" s="11"/>
      <c r="AJ3" s="35"/>
      <c r="AK3" s="44"/>
      <c r="AL3" s="44"/>
      <c r="AM3" s="44"/>
      <c r="AN3" s="14"/>
      <c r="AO3" s="14"/>
      <c r="AP3" s="14"/>
      <c r="AQ3" s="14"/>
    </row>
    <row r="4" spans="1:43" x14ac:dyDescent="0.25">
      <c r="A4" s="12" t="s">
        <v>27</v>
      </c>
      <c r="B4" s="12"/>
      <c r="C4" s="12"/>
      <c r="D4" s="12">
        <v>250000</v>
      </c>
      <c r="E4" s="14"/>
      <c r="F4" s="36"/>
      <c r="G4" s="66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5"/>
      <c r="AG4" s="12"/>
      <c r="AH4" s="12"/>
      <c r="AI4" s="12"/>
      <c r="AJ4" s="37"/>
      <c r="AK4" s="44"/>
      <c r="AL4" s="44"/>
      <c r="AM4" s="44"/>
      <c r="AN4" s="14"/>
      <c r="AO4" s="14"/>
      <c r="AP4" s="14"/>
      <c r="AQ4" s="14"/>
    </row>
    <row r="5" spans="1:43" x14ac:dyDescent="0.25">
      <c r="A5" s="12" t="s">
        <v>28</v>
      </c>
      <c r="B5" s="12"/>
      <c r="C5" s="12"/>
      <c r="D5" s="12">
        <v>500000</v>
      </c>
      <c r="E5" s="14"/>
      <c r="F5" s="36"/>
      <c r="G5" s="66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5"/>
      <c r="AG5" s="12"/>
      <c r="AH5" s="12"/>
      <c r="AI5" s="12"/>
      <c r="AJ5" s="37"/>
      <c r="AK5" s="44"/>
      <c r="AL5" s="44"/>
      <c r="AM5" s="44"/>
      <c r="AN5" s="14"/>
      <c r="AO5" s="14"/>
      <c r="AP5" s="14"/>
      <c r="AQ5" s="14"/>
    </row>
    <row r="6" spans="1:43" x14ac:dyDescent="0.25">
      <c r="A6" s="12" t="s">
        <v>29</v>
      </c>
      <c r="B6" s="12"/>
      <c r="C6" s="12"/>
      <c r="D6" s="12">
        <v>200000</v>
      </c>
      <c r="E6" s="14"/>
      <c r="F6" s="36"/>
      <c r="G6" s="66"/>
      <c r="H6" s="12"/>
      <c r="I6" s="12">
        <f>D6</f>
        <v>200000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12"/>
      <c r="AH6" s="12"/>
      <c r="AI6" s="12"/>
      <c r="AJ6" s="37"/>
      <c r="AK6" s="44"/>
      <c r="AL6" s="44"/>
      <c r="AM6" s="44"/>
      <c r="AN6" s="14"/>
      <c r="AO6" s="14"/>
      <c r="AP6" s="14"/>
      <c r="AQ6" s="14"/>
    </row>
    <row r="7" spans="1:43" x14ac:dyDescent="0.25">
      <c r="A7" s="12" t="s">
        <v>30</v>
      </c>
      <c r="B7" s="12"/>
      <c r="C7" s="12"/>
      <c r="D7" s="12">
        <v>1500000</v>
      </c>
      <c r="E7" s="14"/>
      <c r="F7" s="36"/>
      <c r="G7" s="66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5"/>
      <c r="AG7" s="12"/>
      <c r="AH7" s="12"/>
      <c r="AI7" s="12"/>
      <c r="AJ7" s="37"/>
      <c r="AK7" s="44"/>
      <c r="AL7" s="44"/>
      <c r="AM7" s="44"/>
      <c r="AN7" s="14"/>
      <c r="AO7" s="14"/>
      <c r="AP7" s="14"/>
      <c r="AQ7" s="14"/>
    </row>
    <row r="8" spans="1:43" x14ac:dyDescent="0.25">
      <c r="A8" s="12" t="s">
        <v>31</v>
      </c>
      <c r="B8" s="12"/>
      <c r="C8" s="12"/>
      <c r="D8" s="12">
        <v>300000</v>
      </c>
      <c r="E8" s="14"/>
      <c r="F8" s="36"/>
      <c r="G8" s="66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5"/>
      <c r="AG8" s="12"/>
      <c r="AH8" s="12"/>
      <c r="AI8" s="12"/>
      <c r="AJ8" s="37"/>
      <c r="AK8" s="44"/>
      <c r="AL8" s="44"/>
      <c r="AM8" s="44"/>
      <c r="AN8" s="14"/>
      <c r="AO8" s="14"/>
      <c r="AP8" s="14"/>
      <c r="AQ8" s="14"/>
    </row>
    <row r="9" spans="1:43" x14ac:dyDescent="0.25">
      <c r="A9" s="12" t="s">
        <v>46</v>
      </c>
      <c r="B9" s="12"/>
      <c r="C9" s="12"/>
      <c r="D9" s="12">
        <v>2000000</v>
      </c>
      <c r="E9" s="14"/>
      <c r="F9" s="36"/>
      <c r="G9" s="66"/>
      <c r="H9" s="12"/>
      <c r="I9" s="12">
        <f>D9</f>
        <v>2000000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5"/>
      <c r="AG9" s="12"/>
      <c r="AH9" s="12"/>
      <c r="AI9" s="12"/>
      <c r="AJ9" s="37"/>
      <c r="AK9" s="44"/>
      <c r="AL9" s="44"/>
      <c r="AM9" s="44"/>
      <c r="AN9" s="14"/>
      <c r="AO9" s="14"/>
      <c r="AP9" s="14"/>
      <c r="AQ9" s="14"/>
    </row>
    <row r="10" spans="1:43" x14ac:dyDescent="0.25">
      <c r="A10" s="58" t="s">
        <v>72</v>
      </c>
      <c r="B10" s="58"/>
      <c r="C10" s="58"/>
      <c r="D10" s="58">
        <v>7900000</v>
      </c>
      <c r="E10" s="14"/>
      <c r="F10" s="36"/>
      <c r="G10" s="66"/>
      <c r="H10" s="92">
        <v>1000000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5"/>
      <c r="AG10" s="12">
        <v>1190000</v>
      </c>
      <c r="AH10" s="12"/>
      <c r="AI10" s="12"/>
      <c r="AJ10" s="37"/>
      <c r="AK10" s="44"/>
      <c r="AL10" s="44"/>
      <c r="AM10" s="44"/>
      <c r="AN10" s="14"/>
      <c r="AO10" s="14"/>
      <c r="AP10" s="14"/>
      <c r="AQ10" s="14"/>
    </row>
    <row r="11" spans="1:43" x14ac:dyDescent="0.25">
      <c r="A11" s="58" t="s">
        <v>71</v>
      </c>
      <c r="B11" s="58"/>
      <c r="C11" s="58"/>
      <c r="D11" s="58">
        <v>5000000</v>
      </c>
      <c r="E11" s="14"/>
      <c r="F11" s="36"/>
      <c r="G11" s="66"/>
      <c r="H11" s="93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5"/>
      <c r="AG11" s="12"/>
      <c r="AH11" s="12"/>
      <c r="AI11" s="12"/>
      <c r="AJ11" s="37"/>
      <c r="AK11" s="44"/>
      <c r="AL11" s="44"/>
      <c r="AM11" s="44"/>
      <c r="AN11" s="14"/>
      <c r="AO11" s="14"/>
      <c r="AP11" s="14"/>
      <c r="AQ11" s="14"/>
    </row>
    <row r="12" spans="1:43" x14ac:dyDescent="0.25">
      <c r="A12" s="12" t="s">
        <v>32</v>
      </c>
      <c r="B12" s="12">
        <v>600000</v>
      </c>
      <c r="C12" s="12">
        <v>900000</v>
      </c>
      <c r="D12" s="12">
        <f t="shared" ref="D12:D24" si="0">SUM(B12:C12)</f>
        <v>1500000</v>
      </c>
      <c r="E12" s="14"/>
      <c r="F12" s="36"/>
      <c r="G12" s="66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>
        <f>B12</f>
        <v>600000</v>
      </c>
      <c r="AD12" s="12"/>
      <c r="AE12" s="12"/>
      <c r="AF12" s="15"/>
      <c r="AG12" s="12"/>
      <c r="AH12" s="12"/>
      <c r="AI12" s="12"/>
      <c r="AJ12" s="37"/>
      <c r="AK12" s="44"/>
      <c r="AL12" s="44"/>
      <c r="AM12" s="44"/>
      <c r="AN12" s="14"/>
      <c r="AO12" s="14"/>
      <c r="AP12" s="14"/>
      <c r="AQ12" s="14"/>
    </row>
    <row r="13" spans="1:43" x14ac:dyDescent="0.25">
      <c r="A13" s="12" t="s">
        <v>33</v>
      </c>
      <c r="B13" s="12">
        <f>140000+800000+200000</f>
        <v>1140000</v>
      </c>
      <c r="C13" s="12">
        <f>760000+200000</f>
        <v>960000</v>
      </c>
      <c r="D13" s="12">
        <f t="shared" si="0"/>
        <v>2100000</v>
      </c>
      <c r="E13" s="14"/>
      <c r="F13" s="36"/>
      <c r="G13" s="66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5"/>
      <c r="AG13" s="12">
        <v>140000</v>
      </c>
      <c r="AH13" s="12"/>
      <c r="AI13" s="12"/>
      <c r="AJ13" s="37"/>
      <c r="AK13" s="44"/>
      <c r="AL13" s="44"/>
      <c r="AM13" s="44"/>
      <c r="AN13" s="14"/>
      <c r="AO13" s="14"/>
      <c r="AP13" s="14"/>
      <c r="AQ13" s="14"/>
    </row>
    <row r="14" spans="1:43" x14ac:dyDescent="0.25">
      <c r="A14" s="20" t="s">
        <v>57</v>
      </c>
      <c r="B14" s="12">
        <v>1150000</v>
      </c>
      <c r="C14" s="12">
        <v>850000</v>
      </c>
      <c r="D14" s="12">
        <f t="shared" si="0"/>
        <v>2000000</v>
      </c>
      <c r="E14" s="14"/>
      <c r="F14" s="36"/>
      <c r="G14" s="66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5">
        <f>B14</f>
        <v>1150000</v>
      </c>
      <c r="AG14" s="12"/>
      <c r="AH14" s="12"/>
      <c r="AI14" s="12"/>
      <c r="AJ14" s="37"/>
      <c r="AK14" s="44"/>
      <c r="AL14" s="44"/>
      <c r="AM14" s="44"/>
      <c r="AN14" s="14"/>
      <c r="AO14" s="14"/>
      <c r="AP14" s="14"/>
      <c r="AQ14" s="14"/>
    </row>
    <row r="15" spans="1:43" ht="90" x14ac:dyDescent="0.25">
      <c r="A15" s="12" t="s">
        <v>51</v>
      </c>
      <c r="B15" s="12">
        <f>400000+200000</f>
        <v>600000</v>
      </c>
      <c r="C15" s="12">
        <v>500000</v>
      </c>
      <c r="D15" s="12">
        <f t="shared" si="0"/>
        <v>1100000</v>
      </c>
      <c r="E15" s="14"/>
      <c r="F15" s="36"/>
      <c r="G15" s="66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>
        <v>400000</v>
      </c>
      <c r="AB15" s="26" t="s">
        <v>99</v>
      </c>
      <c r="AC15" s="12">
        <v>200000</v>
      </c>
      <c r="AD15" s="12"/>
      <c r="AE15" s="12"/>
      <c r="AF15" s="15"/>
      <c r="AG15" s="12"/>
      <c r="AH15" s="12"/>
      <c r="AI15" s="12"/>
      <c r="AJ15" s="37"/>
      <c r="AK15" s="44"/>
      <c r="AL15" s="44"/>
      <c r="AM15" s="44"/>
      <c r="AN15" s="14"/>
      <c r="AO15" s="14"/>
      <c r="AP15" s="14"/>
      <c r="AQ15" s="14"/>
    </row>
    <row r="16" spans="1:43" ht="150" x14ac:dyDescent="0.25">
      <c r="A16" s="12" t="s">
        <v>50</v>
      </c>
      <c r="B16" s="12">
        <f>800000+250000</f>
        <v>1050000</v>
      </c>
      <c r="C16" s="12">
        <v>950000</v>
      </c>
      <c r="D16" s="12">
        <f t="shared" si="0"/>
        <v>2000000</v>
      </c>
      <c r="E16" s="14"/>
      <c r="F16" s="36"/>
      <c r="G16" s="66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>
        <v>250000</v>
      </c>
      <c r="AD16" s="12">
        <v>800000</v>
      </c>
      <c r="AE16" s="26" t="s">
        <v>100</v>
      </c>
      <c r="AF16" s="15"/>
      <c r="AG16" s="12"/>
      <c r="AH16" s="12"/>
      <c r="AI16" s="12"/>
      <c r="AJ16" s="37"/>
      <c r="AK16" s="44"/>
      <c r="AL16" s="44"/>
      <c r="AM16" s="44"/>
      <c r="AN16" s="14"/>
      <c r="AO16" s="14"/>
      <c r="AP16" s="14"/>
      <c r="AQ16" s="14"/>
    </row>
    <row r="17" spans="1:43" ht="105" x14ac:dyDescent="0.25">
      <c r="A17" s="12" t="s">
        <v>76</v>
      </c>
      <c r="B17" s="12"/>
      <c r="C17" s="12"/>
      <c r="D17" s="12">
        <v>2200000</v>
      </c>
      <c r="E17" s="14"/>
      <c r="F17" s="36">
        <f>D17</f>
        <v>2200000</v>
      </c>
      <c r="G17" s="69" t="s">
        <v>91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5"/>
      <c r="AG17" s="12"/>
      <c r="AH17" s="12"/>
      <c r="AI17" s="12"/>
      <c r="AJ17" s="37"/>
      <c r="AK17" s="44"/>
      <c r="AL17" s="44"/>
      <c r="AM17" s="44"/>
      <c r="AN17" s="14"/>
      <c r="AO17" s="14"/>
      <c r="AP17" s="14"/>
      <c r="AQ17" s="14"/>
    </row>
    <row r="18" spans="1:43" ht="60" x14ac:dyDescent="0.25">
      <c r="A18" s="26" t="s">
        <v>77</v>
      </c>
      <c r="B18" s="12"/>
      <c r="C18" s="12"/>
      <c r="D18" s="12">
        <v>4600000</v>
      </c>
      <c r="E18" s="14"/>
      <c r="F18" s="36"/>
      <c r="G18" s="66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>
        <f>D18</f>
        <v>4600000</v>
      </c>
      <c r="X18" s="26" t="s">
        <v>97</v>
      </c>
      <c r="Y18" s="12"/>
      <c r="Z18" s="12"/>
      <c r="AA18" s="12"/>
      <c r="AB18" s="12"/>
      <c r="AC18" s="12"/>
      <c r="AD18" s="12"/>
      <c r="AE18" s="12"/>
      <c r="AF18" s="15"/>
      <c r="AG18" s="12"/>
      <c r="AH18" s="12"/>
      <c r="AI18" s="12"/>
      <c r="AJ18" s="37"/>
      <c r="AK18" s="44"/>
      <c r="AL18" s="44"/>
      <c r="AM18" s="44"/>
      <c r="AN18" s="14"/>
      <c r="AO18" s="14"/>
      <c r="AP18" s="14"/>
      <c r="AQ18" s="14"/>
    </row>
    <row r="19" spans="1:43" ht="15.75" customHeight="1" x14ac:dyDescent="0.25">
      <c r="A19" s="12" t="s">
        <v>34</v>
      </c>
      <c r="B19" s="12">
        <v>800000</v>
      </c>
      <c r="C19" s="12">
        <v>1200000</v>
      </c>
      <c r="D19" s="12">
        <f t="shared" si="0"/>
        <v>2000000</v>
      </c>
      <c r="E19" s="14"/>
      <c r="F19" s="36"/>
      <c r="G19" s="66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>
        <f>B19</f>
        <v>800000</v>
      </c>
      <c r="AD19" s="12"/>
      <c r="AE19" s="12"/>
      <c r="AF19" s="15"/>
      <c r="AG19" s="12"/>
      <c r="AH19" s="12"/>
      <c r="AI19" s="12"/>
      <c r="AJ19" s="37"/>
      <c r="AK19" s="44"/>
      <c r="AL19" s="44"/>
      <c r="AM19" s="44"/>
      <c r="AN19" s="14"/>
      <c r="AO19" s="14"/>
      <c r="AP19" s="14"/>
      <c r="AQ19" s="14"/>
    </row>
    <row r="20" spans="1:43" ht="240" x14ac:dyDescent="0.25">
      <c r="A20" s="12" t="s">
        <v>35</v>
      </c>
      <c r="B20" s="12">
        <v>1440000</v>
      </c>
      <c r="C20" s="12">
        <v>960000</v>
      </c>
      <c r="D20" s="12">
        <f t="shared" si="0"/>
        <v>2400000</v>
      </c>
      <c r="E20" s="14"/>
      <c r="F20" s="36"/>
      <c r="G20" s="66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>
        <f>B20</f>
        <v>1440000</v>
      </c>
      <c r="Z20" s="26" t="s">
        <v>98</v>
      </c>
      <c r="AA20" s="12"/>
      <c r="AB20" s="12"/>
      <c r="AC20" s="12"/>
      <c r="AD20" s="12"/>
      <c r="AE20" s="12"/>
      <c r="AF20" s="15"/>
      <c r="AG20" s="12"/>
      <c r="AH20" s="12"/>
      <c r="AI20" s="12"/>
      <c r="AJ20" s="37"/>
      <c r="AK20" s="44"/>
      <c r="AL20" s="44"/>
      <c r="AM20" s="44"/>
      <c r="AN20" s="14"/>
      <c r="AO20" s="14"/>
      <c r="AP20" s="14"/>
      <c r="AQ20" s="14"/>
    </row>
    <row r="21" spans="1:43" ht="15.75" customHeight="1" x14ac:dyDescent="0.25">
      <c r="A21" s="12" t="s">
        <v>36</v>
      </c>
      <c r="B21" s="12">
        <f>3000000+1500000</f>
        <v>4500000</v>
      </c>
      <c r="C21" s="12">
        <v>1000000</v>
      </c>
      <c r="D21" s="62">
        <f t="shared" si="0"/>
        <v>5500000</v>
      </c>
      <c r="E21" s="14"/>
      <c r="F21" s="36"/>
      <c r="G21" s="66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5"/>
      <c r="AG21" s="12"/>
      <c r="AH21" s="12"/>
      <c r="AI21" s="12"/>
      <c r="AJ21" s="37">
        <v>3000000</v>
      </c>
      <c r="AK21" s="44"/>
      <c r="AL21" s="44"/>
      <c r="AM21" s="44"/>
      <c r="AN21" s="14"/>
      <c r="AO21" s="14"/>
      <c r="AP21" s="14"/>
      <c r="AQ21" s="14"/>
    </row>
    <row r="22" spans="1:43" ht="165" x14ac:dyDescent="0.25">
      <c r="A22" s="12" t="s">
        <v>37</v>
      </c>
      <c r="B22" s="12">
        <f>1000000+200000+620000</f>
        <v>1820000</v>
      </c>
      <c r="C22" s="12">
        <v>2180000</v>
      </c>
      <c r="D22" s="12">
        <f t="shared" si="0"/>
        <v>4000000</v>
      </c>
      <c r="E22" s="14"/>
      <c r="F22" s="36"/>
      <c r="G22" s="66"/>
      <c r="H22" s="12"/>
      <c r="I22" s="12"/>
      <c r="J22" s="12"/>
      <c r="K22" s="12"/>
      <c r="L22" s="12"/>
      <c r="M22" s="12"/>
      <c r="N22" s="12"/>
      <c r="O22" s="12"/>
      <c r="P22" s="12"/>
      <c r="Q22" s="12">
        <v>1000000</v>
      </c>
      <c r="R22" s="26" t="s">
        <v>94</v>
      </c>
      <c r="S22" s="12">
        <v>200000</v>
      </c>
      <c r="T22" s="26" t="s">
        <v>96</v>
      </c>
      <c r="U22" s="12">
        <f>C22</f>
        <v>2180000</v>
      </c>
      <c r="V22" s="26" t="s">
        <v>95</v>
      </c>
      <c r="W22" s="12"/>
      <c r="X22" s="12"/>
      <c r="Y22" s="12"/>
      <c r="Z22" s="12"/>
      <c r="AA22" s="12"/>
      <c r="AB22" s="12"/>
      <c r="AC22" s="12"/>
      <c r="AD22" s="12"/>
      <c r="AE22" s="12"/>
      <c r="AF22" s="15"/>
      <c r="AG22" s="12"/>
      <c r="AH22" s="12"/>
      <c r="AI22" s="12">
        <v>620000</v>
      </c>
      <c r="AJ22" s="37"/>
      <c r="AK22" s="44"/>
      <c r="AL22" s="44"/>
      <c r="AM22" s="44"/>
      <c r="AN22" s="14"/>
      <c r="AO22" s="14"/>
      <c r="AP22" s="14"/>
      <c r="AQ22" s="14"/>
    </row>
    <row r="23" spans="1:43" ht="30" x14ac:dyDescent="0.25">
      <c r="A23" s="12" t="s">
        <v>38</v>
      </c>
      <c r="B23" s="12">
        <v>400000</v>
      </c>
      <c r="C23" s="60">
        <v>600000</v>
      </c>
      <c r="D23" s="12">
        <f t="shared" si="0"/>
        <v>1000000</v>
      </c>
      <c r="E23" s="14"/>
      <c r="F23" s="36"/>
      <c r="G23" s="66"/>
      <c r="H23" s="12"/>
      <c r="I23" s="12"/>
      <c r="J23" s="12"/>
      <c r="K23" s="12"/>
      <c r="L23" s="12"/>
      <c r="M23" s="12"/>
      <c r="N23" s="12"/>
      <c r="O23" s="27">
        <f>C23</f>
        <v>600000</v>
      </c>
      <c r="P23" s="26" t="s">
        <v>92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5"/>
      <c r="AG23" s="12"/>
      <c r="AH23" s="12">
        <f>B23</f>
        <v>400000</v>
      </c>
      <c r="AI23" s="12"/>
      <c r="AJ23" s="37"/>
      <c r="AK23" s="44"/>
      <c r="AL23" s="44"/>
      <c r="AM23" s="44"/>
      <c r="AN23" s="14"/>
      <c r="AO23" s="14"/>
      <c r="AP23" s="14"/>
      <c r="AQ23" s="14"/>
    </row>
    <row r="24" spans="1:43" ht="103.9" customHeight="1" x14ac:dyDescent="0.25">
      <c r="A24" s="12" t="s">
        <v>39</v>
      </c>
      <c r="B24" s="12">
        <f>7231*400</f>
        <v>2892400</v>
      </c>
      <c r="C24" s="61">
        <v>1000000</v>
      </c>
      <c r="D24" s="12">
        <f t="shared" si="0"/>
        <v>3892400</v>
      </c>
      <c r="E24" s="14"/>
      <c r="F24" s="36"/>
      <c r="G24" s="66"/>
      <c r="H24" s="12"/>
      <c r="I24" s="12"/>
      <c r="J24" s="12"/>
      <c r="K24" s="12"/>
      <c r="L24" s="12"/>
      <c r="M24" s="12">
        <f>9231*400</f>
        <v>3692400</v>
      </c>
      <c r="N24" s="26" t="s">
        <v>93</v>
      </c>
      <c r="O24" s="27">
        <v>600000</v>
      </c>
      <c r="P24" s="26" t="s">
        <v>92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5"/>
      <c r="AG24" s="12"/>
      <c r="AH24" s="12"/>
      <c r="AI24" s="12"/>
      <c r="AJ24" s="37"/>
      <c r="AK24" s="44"/>
      <c r="AL24" s="44"/>
      <c r="AM24" s="44"/>
      <c r="AN24" s="14"/>
      <c r="AO24" s="14"/>
      <c r="AP24" s="14"/>
      <c r="AQ24" s="14"/>
    </row>
    <row r="25" spans="1:43" ht="15.75" customHeight="1" x14ac:dyDescent="0.25">
      <c r="A25" s="12" t="s">
        <v>75</v>
      </c>
      <c r="B25" s="12"/>
      <c r="C25" s="12"/>
      <c r="D25" s="12">
        <v>2000000</v>
      </c>
      <c r="E25" s="14"/>
      <c r="F25" s="36"/>
      <c r="G25" s="66"/>
      <c r="H25" s="12"/>
      <c r="I25" s="12">
        <f>D25</f>
        <v>2000000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5"/>
      <c r="AG25" s="12"/>
      <c r="AH25" s="12"/>
      <c r="AI25" s="12"/>
      <c r="AJ25" s="37"/>
      <c r="AK25" s="44"/>
      <c r="AL25" s="44"/>
      <c r="AM25" s="44"/>
      <c r="AN25" s="14"/>
      <c r="AO25" s="14"/>
      <c r="AP25" s="14"/>
      <c r="AQ25" s="14"/>
    </row>
    <row r="26" spans="1:43" ht="15.75" customHeight="1" thickBot="1" x14ac:dyDescent="0.3">
      <c r="A26" s="12" t="s">
        <v>85</v>
      </c>
      <c r="B26" s="12"/>
      <c r="C26" s="12"/>
      <c r="D26" s="12">
        <v>3000000</v>
      </c>
      <c r="E26" s="14"/>
      <c r="F26" s="38"/>
      <c r="G26" s="67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40"/>
      <c r="AG26" s="39"/>
      <c r="AH26" s="39"/>
      <c r="AI26" s="39"/>
      <c r="AJ26" s="41"/>
      <c r="AK26" s="44"/>
      <c r="AL26" s="44"/>
      <c r="AM26" s="44"/>
      <c r="AN26" s="14"/>
      <c r="AO26" s="14"/>
      <c r="AP26" s="14"/>
      <c r="AQ26" s="14"/>
    </row>
    <row r="27" spans="1:43" ht="15.75" customHeight="1" thickBot="1" x14ac:dyDescent="0.3">
      <c r="A27" s="13" t="s">
        <v>40</v>
      </c>
      <c r="B27" s="13">
        <f>SUM(B3:B25)</f>
        <v>16392400</v>
      </c>
      <c r="C27" s="13">
        <f>SUM(C3:C25)</f>
        <v>11100000</v>
      </c>
      <c r="D27" s="13">
        <f>SUM(D3:D26)</f>
        <v>57142400</v>
      </c>
      <c r="E27" s="14"/>
      <c r="AN27" s="14"/>
      <c r="AO27" s="14"/>
      <c r="AP27" s="14"/>
      <c r="AQ27" s="14"/>
    </row>
    <row r="28" spans="1:43" ht="15.75" customHeight="1" x14ac:dyDescent="0.25">
      <c r="A28" s="14"/>
      <c r="B28" s="14"/>
      <c r="C28" s="14"/>
      <c r="D28" s="14"/>
      <c r="E28" s="14"/>
      <c r="AN28" s="14"/>
      <c r="AO28" s="14"/>
      <c r="AP28" s="14"/>
      <c r="AQ28" s="14"/>
    </row>
    <row r="29" spans="1:43" x14ac:dyDescent="0.25">
      <c r="A29" s="59" t="s">
        <v>83</v>
      </c>
      <c r="B29" s="58"/>
      <c r="C29" s="58"/>
      <c r="D29" s="58">
        <v>6500000</v>
      </c>
      <c r="E29" s="14"/>
      <c r="F29" s="30"/>
      <c r="G29" s="30"/>
      <c r="H29" s="31">
        <v>1000000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2"/>
      <c r="AG29" s="30"/>
      <c r="AH29" s="30"/>
      <c r="AI29" s="30"/>
      <c r="AJ29" s="30"/>
      <c r="AN29" s="14"/>
      <c r="AO29" s="14"/>
      <c r="AP29" s="14"/>
      <c r="AQ29" s="14"/>
    </row>
    <row r="30" spans="1:43" x14ac:dyDescent="0.25">
      <c r="A30" s="26" t="s">
        <v>82</v>
      </c>
      <c r="B30" s="12"/>
      <c r="C30" s="12"/>
      <c r="D30" s="12">
        <v>2200000</v>
      </c>
      <c r="E30" s="14"/>
      <c r="F30" s="30"/>
      <c r="G30" s="30"/>
      <c r="H30" s="31"/>
      <c r="I30" s="30"/>
      <c r="J30" s="30">
        <v>1000000</v>
      </c>
      <c r="K30" s="30">
        <v>600000</v>
      </c>
      <c r="L30" s="30">
        <v>600000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2"/>
      <c r="AG30" s="30"/>
      <c r="AH30" s="30"/>
      <c r="AI30" s="30"/>
      <c r="AJ30" s="30"/>
      <c r="AN30" s="14"/>
      <c r="AO30" s="14"/>
      <c r="AP30" s="14"/>
      <c r="AQ30" s="14"/>
    </row>
    <row r="31" spans="1:43" ht="15.75" customHeight="1" x14ac:dyDescent="0.25">
      <c r="A31" s="58" t="s">
        <v>58</v>
      </c>
      <c r="B31" s="58"/>
      <c r="C31" s="58"/>
      <c r="D31" s="58">
        <v>6000000</v>
      </c>
      <c r="E31" s="14"/>
      <c r="F31" s="33"/>
      <c r="G31" s="33"/>
      <c r="H31" s="31">
        <v>1000000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43"/>
      <c r="AL31" s="43"/>
      <c r="AM31" s="43"/>
      <c r="AN31" s="14"/>
      <c r="AO31" s="14"/>
      <c r="AP31" s="14"/>
      <c r="AQ31" s="14"/>
    </row>
    <row r="32" spans="1:43" ht="15.75" customHeight="1" x14ac:dyDescent="0.25">
      <c r="A32" s="58" t="s">
        <v>84</v>
      </c>
      <c r="B32" s="58"/>
      <c r="C32" s="58"/>
      <c r="D32" s="58">
        <v>6750000</v>
      </c>
      <c r="E32" s="14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45"/>
      <c r="AL32" s="45"/>
      <c r="AM32" s="45"/>
      <c r="AN32" s="14"/>
      <c r="AO32" s="14"/>
      <c r="AP32" s="14"/>
      <c r="AQ32" s="14"/>
    </row>
    <row r="33" spans="1:43" ht="15.75" customHeight="1" thickBot="1" x14ac:dyDescent="0.3">
      <c r="A33" s="17"/>
      <c r="B33" s="14"/>
      <c r="C33" s="14"/>
      <c r="D33" s="14"/>
      <c r="E33" s="14"/>
      <c r="AF33" s="16"/>
      <c r="AK33" s="43"/>
      <c r="AL33" s="43"/>
      <c r="AM33" s="43"/>
      <c r="AN33" s="14"/>
      <c r="AO33" s="14"/>
      <c r="AP33" s="14"/>
      <c r="AQ33" s="14"/>
    </row>
    <row r="34" spans="1:43" ht="15.75" customHeight="1" thickBot="1" x14ac:dyDescent="0.3">
      <c r="A34" s="50" t="s">
        <v>69</v>
      </c>
      <c r="B34" s="51"/>
      <c r="C34" s="51"/>
      <c r="D34" s="52">
        <f>D27+D29+D30+D31+D32</f>
        <v>78592400</v>
      </c>
      <c r="E34" s="14"/>
      <c r="F34" s="46">
        <f>SUM(F3:F32)</f>
        <v>2200000</v>
      </c>
      <c r="G34" s="68"/>
      <c r="H34" s="47">
        <f t="shared" ref="H34:AJ34" si="1">SUM(H3:H32)</f>
        <v>3000000</v>
      </c>
      <c r="I34" s="47">
        <f t="shared" si="1"/>
        <v>4200000</v>
      </c>
      <c r="J34" s="47">
        <f t="shared" si="1"/>
        <v>1000000</v>
      </c>
      <c r="K34" s="47">
        <f t="shared" si="1"/>
        <v>600000</v>
      </c>
      <c r="L34" s="47">
        <f t="shared" si="1"/>
        <v>600000</v>
      </c>
      <c r="M34" s="47">
        <f t="shared" si="1"/>
        <v>3692400</v>
      </c>
      <c r="N34" s="47"/>
      <c r="O34" s="47">
        <f t="shared" si="1"/>
        <v>1200000</v>
      </c>
      <c r="P34" s="47"/>
      <c r="Q34" s="47">
        <f t="shared" si="1"/>
        <v>1000000</v>
      </c>
      <c r="R34" s="47"/>
      <c r="S34" s="47">
        <f t="shared" si="1"/>
        <v>200000</v>
      </c>
      <c r="T34" s="47"/>
      <c r="U34" s="47">
        <f t="shared" si="1"/>
        <v>2180000</v>
      </c>
      <c r="V34" s="47"/>
      <c r="W34" s="47">
        <f t="shared" si="1"/>
        <v>4600000</v>
      </c>
      <c r="X34" s="47"/>
      <c r="Y34" s="47">
        <f t="shared" si="1"/>
        <v>1440000</v>
      </c>
      <c r="Z34" s="47"/>
      <c r="AA34" s="47">
        <f t="shared" si="1"/>
        <v>400000</v>
      </c>
      <c r="AB34" s="47"/>
      <c r="AC34" s="47">
        <f t="shared" si="1"/>
        <v>1850000</v>
      </c>
      <c r="AD34" s="47">
        <f t="shared" si="1"/>
        <v>800000</v>
      </c>
      <c r="AE34" s="47"/>
      <c r="AF34" s="47">
        <f t="shared" si="1"/>
        <v>1150000</v>
      </c>
      <c r="AG34" s="47">
        <f t="shared" si="1"/>
        <v>1330000</v>
      </c>
      <c r="AH34" s="47">
        <f t="shared" si="1"/>
        <v>400000</v>
      </c>
      <c r="AI34" s="47">
        <f t="shared" si="1"/>
        <v>620000</v>
      </c>
      <c r="AJ34" s="48">
        <f t="shared" si="1"/>
        <v>3000000</v>
      </c>
      <c r="AK34" s="43"/>
      <c r="AL34" s="43"/>
      <c r="AM34" s="43"/>
      <c r="AN34" s="14"/>
      <c r="AO34" s="14"/>
      <c r="AP34" s="14"/>
      <c r="AQ34" s="14"/>
    </row>
    <row r="35" spans="1:43" ht="15.75" customHeight="1" thickBot="1" x14ac:dyDescent="0.3">
      <c r="A35" s="14"/>
      <c r="B35" s="14"/>
      <c r="C35" s="14"/>
      <c r="D35" s="14"/>
      <c r="E35" s="14"/>
      <c r="F35" s="88" t="s">
        <v>70</v>
      </c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14"/>
      <c r="AL35" s="14"/>
      <c r="AM35" s="14"/>
      <c r="AN35" s="14"/>
      <c r="AO35" s="14"/>
      <c r="AP35" s="14"/>
      <c r="AQ35" s="14"/>
    </row>
    <row r="36" spans="1:43" ht="15.75" customHeight="1" thickBot="1" x14ac:dyDescent="0.3">
      <c r="A36" s="53" t="s">
        <v>86</v>
      </c>
      <c r="B36" s="54"/>
      <c r="C36" s="54"/>
      <c r="D36" s="55">
        <f>F36</f>
        <v>35462400</v>
      </c>
      <c r="E36" s="14"/>
      <c r="F36" s="82">
        <f>SUM(F34:AJ34)</f>
        <v>35462400</v>
      </c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4"/>
      <c r="AK36" s="14"/>
      <c r="AL36" s="14"/>
      <c r="AM36" s="14"/>
      <c r="AN36" s="14"/>
      <c r="AO36" s="14"/>
      <c r="AP36" s="14"/>
      <c r="AQ36" s="14"/>
    </row>
    <row r="37" spans="1:43" ht="15.7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8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</row>
    <row r="38" spans="1:43" ht="15.75" customHeight="1" x14ac:dyDescent="0.25">
      <c r="A38" s="49" t="s">
        <v>89</v>
      </c>
      <c r="B38" s="49"/>
      <c r="C38" s="49"/>
      <c r="D38" s="49">
        <f>D34-D36</f>
        <v>43130000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8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</row>
    <row r="39" spans="1:43" ht="15.75" customHeight="1" x14ac:dyDescent="0.25">
      <c r="A39" s="64" t="s">
        <v>87</v>
      </c>
      <c r="B39" s="63"/>
      <c r="C39" s="63"/>
      <c r="D39" s="64">
        <v>25000000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8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</row>
    <row r="40" spans="1:43" ht="15.75" customHeight="1" x14ac:dyDescent="0.25">
      <c r="A40" s="49" t="s">
        <v>88</v>
      </c>
      <c r="B40" s="49"/>
      <c r="C40" s="49"/>
      <c r="D40" s="49">
        <f>D38-D39</f>
        <v>18130000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8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</row>
    <row r="41" spans="1:43" ht="15.75" customHeight="1" x14ac:dyDescent="0.25">
      <c r="A41" s="49"/>
      <c r="B41" s="49"/>
      <c r="C41" s="49"/>
      <c r="D41" s="49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8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</row>
    <row r="42" spans="1:43" ht="15.75" customHeight="1" x14ac:dyDescent="0.25">
      <c r="A42" s="56" t="s">
        <v>90</v>
      </c>
      <c r="B42" s="56"/>
      <c r="C42" s="56"/>
      <c r="D42" s="5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8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</row>
    <row r="43" spans="1:43" ht="15.75" customHeight="1" x14ac:dyDescent="0.25">
      <c r="A43" s="14" t="str">
        <f>A21</f>
        <v>Beépített berendezési tárgyak</v>
      </c>
      <c r="B43" s="14"/>
      <c r="C43" s="14"/>
      <c r="D43" s="14">
        <f>D21</f>
        <v>5500000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8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</row>
    <row r="44" spans="1:43" ht="15.7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8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</row>
    <row r="45" spans="1:43" ht="15.7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8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</row>
    <row r="46" spans="1:43" ht="15.7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8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</row>
    <row r="47" spans="1:43" ht="15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8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</row>
    <row r="48" spans="1:43" ht="15.7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8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</row>
    <row r="49" spans="1:43" ht="15.7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8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</row>
    <row r="50" spans="1:43" ht="15.7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8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</row>
    <row r="51" spans="1:43" ht="15.7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8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</row>
    <row r="52" spans="1:43" ht="15.7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8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</row>
    <row r="53" spans="1:43" ht="15.7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8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</row>
    <row r="54" spans="1:43" ht="15.7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8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</row>
    <row r="55" spans="1:43" ht="15.75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8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</row>
    <row r="56" spans="1:43" ht="15.7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8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</row>
    <row r="57" spans="1:43" ht="15.7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8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</row>
    <row r="58" spans="1:43" ht="15.7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8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</row>
    <row r="59" spans="1:43" ht="15.7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8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</row>
    <row r="60" spans="1:43" ht="15.7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8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</row>
    <row r="61" spans="1:43" ht="15.75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8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</row>
    <row r="62" spans="1:43" ht="15.7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8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</row>
    <row r="63" spans="1:43" ht="15.75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8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</row>
    <row r="64" spans="1:43" ht="15.75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8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</row>
    <row r="65" spans="1:43" ht="15.75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8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</row>
    <row r="66" spans="1:43" ht="15.7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8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</row>
    <row r="67" spans="1:43" ht="15.7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8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</row>
    <row r="68" spans="1:43" ht="15.7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8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</row>
    <row r="69" spans="1:43" ht="15.7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8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</row>
    <row r="70" spans="1:43" ht="15.7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8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</row>
    <row r="71" spans="1:43" ht="15.7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8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</row>
    <row r="72" spans="1:43" ht="15.7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8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</row>
    <row r="73" spans="1:43" ht="15.7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8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</row>
    <row r="74" spans="1:43" ht="15.7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8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</row>
    <row r="75" spans="1:43" ht="15.7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8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</row>
    <row r="76" spans="1:43" ht="15.7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8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</row>
    <row r="77" spans="1:43" ht="15.7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8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</row>
    <row r="78" spans="1:43" ht="15.7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8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</row>
    <row r="79" spans="1:43" ht="15.7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8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</row>
    <row r="80" spans="1:43" ht="15.7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8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</row>
    <row r="81" spans="1:43" ht="15.7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8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</row>
    <row r="82" spans="1:43" ht="15.7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8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</row>
    <row r="83" spans="1:43" ht="15.7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8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</row>
    <row r="84" spans="1:43" ht="15.7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8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</row>
    <row r="85" spans="1:43" ht="15.7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8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</row>
    <row r="86" spans="1:43" ht="15.7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8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</row>
    <row r="87" spans="1:43" ht="15.7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8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</row>
    <row r="88" spans="1:43" ht="15.7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8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</row>
    <row r="89" spans="1:43" ht="15.7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8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</row>
    <row r="90" spans="1:43" ht="15.7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8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</row>
    <row r="91" spans="1:43" ht="15.7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8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</row>
    <row r="92" spans="1:43" ht="15.7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8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</row>
    <row r="93" spans="1:43" ht="15.7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8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</row>
    <row r="94" spans="1:43" ht="15.7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8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</row>
    <row r="95" spans="1:43" ht="15.7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8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</row>
    <row r="96" spans="1:43" ht="15.7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8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</row>
    <row r="97" spans="1:43" ht="15.7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8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</row>
    <row r="98" spans="1:43" ht="15.7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8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</row>
    <row r="99" spans="1:43" ht="15.7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8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</row>
    <row r="100" spans="1:43" ht="15.7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8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</row>
    <row r="101" spans="1:43" ht="15.7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8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</row>
    <row r="102" spans="1:43" ht="15.7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8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</row>
    <row r="103" spans="1:43" ht="15.7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8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</row>
    <row r="104" spans="1:43" ht="15.7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8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</row>
    <row r="105" spans="1:43" ht="15.7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8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</row>
    <row r="106" spans="1:43" ht="15.7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8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</row>
    <row r="107" spans="1:43" ht="15.7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8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</row>
    <row r="108" spans="1:43" ht="15.7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8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</row>
    <row r="109" spans="1:43" ht="15.7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8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</row>
    <row r="110" spans="1:43" ht="15.7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8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</row>
    <row r="111" spans="1:43" ht="15.7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8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</row>
    <row r="112" spans="1:43" ht="15.7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8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</row>
    <row r="113" spans="1:43" ht="15.7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8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</row>
    <row r="114" spans="1:43" ht="15.7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8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</row>
    <row r="115" spans="1:43" ht="15.7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8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</row>
    <row r="116" spans="1:43" ht="15.7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8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</row>
    <row r="117" spans="1:43" ht="15.7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8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</row>
    <row r="118" spans="1:43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8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</row>
    <row r="119" spans="1:43" ht="15.7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8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</row>
    <row r="120" spans="1:43" ht="15.7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8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</row>
    <row r="121" spans="1:43" ht="15.7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8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</row>
    <row r="122" spans="1:43" ht="15.7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8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</row>
    <row r="123" spans="1:43" ht="15.7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8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</row>
    <row r="124" spans="1:43" ht="15.7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8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</row>
    <row r="125" spans="1:43" ht="15.7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8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</row>
    <row r="126" spans="1:43" ht="15.7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8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</row>
    <row r="127" spans="1:43" ht="15.7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8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</row>
    <row r="128" spans="1:43" ht="15.7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8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</row>
    <row r="129" spans="1:43" ht="15.7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8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</row>
    <row r="130" spans="1:43" ht="15.7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8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</row>
    <row r="131" spans="1:43" ht="15.7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8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</row>
    <row r="132" spans="1:43" ht="15.7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8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</row>
    <row r="133" spans="1:43" ht="15.7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8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</row>
    <row r="134" spans="1:43" ht="15.7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8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</row>
    <row r="135" spans="1:43" ht="15.7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8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</row>
    <row r="136" spans="1:43" ht="15.7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8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</row>
    <row r="137" spans="1:43" ht="15.7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8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</row>
    <row r="138" spans="1:43" ht="15.7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8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</row>
    <row r="139" spans="1:43" ht="15.7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8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</row>
    <row r="140" spans="1:43" ht="15.7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8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</row>
    <row r="141" spans="1:43" ht="15.7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8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</row>
    <row r="142" spans="1:43" ht="15.7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8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</row>
    <row r="143" spans="1:43" ht="15.7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8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</row>
    <row r="144" spans="1:43" ht="15.7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8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</row>
    <row r="145" spans="1:43" ht="15.7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8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</row>
    <row r="146" spans="1:43" ht="15.7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8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</row>
    <row r="147" spans="1:43" ht="15.7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8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</row>
    <row r="148" spans="1:43" ht="15.7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8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</row>
    <row r="149" spans="1:43" ht="15.7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8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</row>
    <row r="150" spans="1:43" ht="15.7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8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</row>
    <row r="151" spans="1:43" ht="15.7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8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</row>
    <row r="152" spans="1:43" ht="15.7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8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</row>
    <row r="153" spans="1:43" ht="15.7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8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</row>
    <row r="154" spans="1:43" ht="15.7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8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</row>
    <row r="155" spans="1:43" ht="15.7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8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</row>
    <row r="156" spans="1:43" ht="15.7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8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</row>
    <row r="157" spans="1:43" ht="15.7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8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</row>
    <row r="158" spans="1:43" ht="15.7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8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</row>
    <row r="159" spans="1:43" ht="15.7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8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</row>
    <row r="160" spans="1:43" ht="15.7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8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</row>
    <row r="161" spans="1:43" ht="15.7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8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</row>
    <row r="162" spans="1:43" ht="15.7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8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</row>
    <row r="163" spans="1:43" ht="15.7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8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</row>
    <row r="164" spans="1:43" ht="15.7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8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</row>
    <row r="165" spans="1:43" ht="15.7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8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</row>
    <row r="166" spans="1:43" ht="15.7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8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</row>
    <row r="167" spans="1:43" ht="15.7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8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</row>
    <row r="168" spans="1:43" ht="15.7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8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</row>
    <row r="169" spans="1:43" ht="15.7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8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</row>
    <row r="170" spans="1:43" ht="15.7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8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</row>
    <row r="171" spans="1:43" ht="15.7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8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</row>
    <row r="172" spans="1:43" ht="15.7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8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</row>
    <row r="173" spans="1:43" ht="15.7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8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</row>
    <row r="174" spans="1:43" ht="15.7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8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</row>
    <row r="175" spans="1:43" ht="15.7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8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</row>
    <row r="176" spans="1:43" ht="15.7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8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</row>
    <row r="177" spans="1:43" ht="15.7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8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</row>
    <row r="178" spans="1:43" ht="15.7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8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</row>
    <row r="179" spans="1:43" ht="15.7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8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</row>
    <row r="180" spans="1:43" ht="15.7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8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</row>
    <row r="181" spans="1:43" ht="15.7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8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</row>
    <row r="182" spans="1:43" ht="15.7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8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</row>
    <row r="183" spans="1:43" ht="15.7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8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</row>
    <row r="184" spans="1:43" ht="15.7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8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</row>
    <row r="185" spans="1:43" ht="15.7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8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</row>
    <row r="186" spans="1:43" ht="15.7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8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</row>
    <row r="187" spans="1:43" ht="15.7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8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</row>
    <row r="188" spans="1:43" ht="15.7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8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</row>
    <row r="189" spans="1:43" ht="15.7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8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</row>
    <row r="190" spans="1:43" ht="15.7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8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</row>
    <row r="191" spans="1:43" ht="15.7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8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</row>
    <row r="192" spans="1:43" ht="15.7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8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</row>
    <row r="193" spans="1:43" ht="15.7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8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</row>
    <row r="194" spans="1:43" ht="15.7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8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</row>
    <row r="195" spans="1:43" ht="15.7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8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</row>
    <row r="196" spans="1:43" ht="15.7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8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</row>
    <row r="197" spans="1:43" ht="15.7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8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</row>
    <row r="198" spans="1:43" ht="15.7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8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</row>
    <row r="199" spans="1:43" ht="15.7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8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</row>
    <row r="200" spans="1:43" ht="15.7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8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</row>
    <row r="201" spans="1:43" ht="15.7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8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</row>
    <row r="202" spans="1:43" ht="15.7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8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</row>
    <row r="203" spans="1:43" ht="15.7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8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</row>
    <row r="204" spans="1:43" ht="15.7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8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</row>
    <row r="205" spans="1:43" ht="15.7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8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</row>
    <row r="206" spans="1:43" ht="15.7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8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</row>
    <row r="207" spans="1:43" ht="15.7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8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</row>
    <row r="208" spans="1:43" ht="15.7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8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</row>
    <row r="209" spans="1:43" ht="15.7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8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</row>
    <row r="210" spans="1:43" ht="15.7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8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</row>
    <row r="211" spans="1:43" ht="15.7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8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</row>
    <row r="212" spans="1:43" ht="15.7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8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</row>
    <row r="213" spans="1:43" ht="15.7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8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</row>
    <row r="214" spans="1:43" ht="15.7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8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</row>
    <row r="215" spans="1:43" ht="15.7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8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</row>
    <row r="216" spans="1:43" ht="15.7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8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</row>
    <row r="217" spans="1:43" ht="15.7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8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</row>
    <row r="218" spans="1:43" ht="15.7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8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</row>
    <row r="219" spans="1:43" ht="15.7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8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</row>
    <row r="220" spans="1:43" ht="15.7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8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</row>
    <row r="221" spans="1:43" ht="15.7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8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</row>
    <row r="222" spans="1:43" ht="15.7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8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</row>
    <row r="223" spans="1:43" ht="15.7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8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</row>
    <row r="224" spans="1:43" ht="15.7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8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</row>
    <row r="225" spans="1:43" ht="15.7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8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</row>
    <row r="226" spans="1:43" ht="15.7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8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</row>
    <row r="227" spans="1:43" ht="15.7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8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</row>
    <row r="228" spans="1:43" ht="15.7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8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</row>
    <row r="229" spans="1:43" ht="15.7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8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</row>
    <row r="230" spans="1:43" ht="15.7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8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</row>
    <row r="231" spans="1:43" ht="15.7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8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</row>
    <row r="232" spans="1:43" ht="15.7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8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</row>
    <row r="233" spans="1:43" ht="15.7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8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</row>
    <row r="234" spans="1:43" ht="15.7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8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</row>
    <row r="235" spans="1:43" ht="15.7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8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</row>
    <row r="236" spans="1:43" ht="15.7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8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</row>
    <row r="237" spans="1:43" ht="15.7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8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</row>
    <row r="238" spans="1:43" ht="15.7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8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</row>
    <row r="239" spans="1:43" ht="15.7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8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</row>
    <row r="240" spans="1:43" ht="15.7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8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</row>
    <row r="241" spans="1:43" ht="15.7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8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</row>
    <row r="242" spans="1:43" ht="15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8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</row>
    <row r="243" spans="1:43" ht="15.7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8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</row>
    <row r="244" spans="1:43" ht="15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8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</row>
    <row r="245" spans="1:43" ht="15.7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8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</row>
    <row r="246" spans="1:43" ht="15.7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8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</row>
    <row r="247" spans="1:43" ht="15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8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</row>
    <row r="248" spans="1:43" ht="15.7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8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</row>
    <row r="249" spans="1:43" ht="15.7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8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</row>
    <row r="250" spans="1:43" ht="15.7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8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</row>
    <row r="251" spans="1:43" ht="15.7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8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</row>
    <row r="252" spans="1:43" ht="15.7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8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</row>
    <row r="253" spans="1:43" ht="15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8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</row>
    <row r="254" spans="1:43" ht="15.7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8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</row>
    <row r="255" spans="1:43" ht="15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8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</row>
    <row r="256" spans="1:43" ht="15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8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</row>
    <row r="257" spans="1:43" ht="15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8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</row>
    <row r="258" spans="1:43" ht="15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8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</row>
    <row r="259" spans="1:43" ht="15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8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</row>
    <row r="260" spans="1:43" ht="15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8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</row>
    <row r="261" spans="1:43" ht="15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8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</row>
    <row r="262" spans="1:43" ht="15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8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</row>
    <row r="263" spans="1:43" ht="15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8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</row>
    <row r="264" spans="1:43" ht="15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8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</row>
    <row r="265" spans="1:43" ht="15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8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</row>
    <row r="266" spans="1:43" ht="15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8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</row>
    <row r="267" spans="1:43" ht="15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8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</row>
    <row r="268" spans="1:43" ht="15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8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</row>
    <row r="269" spans="1:43" ht="15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8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</row>
    <row r="270" spans="1:43" ht="15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8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</row>
    <row r="271" spans="1:43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8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</row>
    <row r="272" spans="1:43" ht="15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8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</row>
    <row r="273" spans="1:43" ht="15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8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</row>
    <row r="274" spans="1:43" ht="15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8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</row>
    <row r="275" spans="1:43" ht="15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8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</row>
    <row r="276" spans="1:43" ht="15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8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</row>
    <row r="277" spans="1:43" ht="15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8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</row>
    <row r="278" spans="1:43" ht="15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8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</row>
    <row r="279" spans="1:43" ht="15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8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</row>
    <row r="280" spans="1:43" ht="15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8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</row>
    <row r="281" spans="1:43" ht="15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8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</row>
    <row r="282" spans="1:43" ht="15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8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</row>
    <row r="283" spans="1:43" ht="15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8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</row>
    <row r="284" spans="1:43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8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</row>
    <row r="285" spans="1:43" ht="15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8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</row>
    <row r="286" spans="1:43" ht="15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8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</row>
    <row r="287" spans="1:43" ht="15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8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</row>
    <row r="288" spans="1:43" ht="15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8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</row>
    <row r="289" spans="1:43" ht="15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8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</row>
    <row r="290" spans="1:43" ht="15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8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</row>
    <row r="291" spans="1:43" ht="15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8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</row>
    <row r="292" spans="1:43" ht="15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8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</row>
    <row r="293" spans="1:43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8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</row>
    <row r="294" spans="1:43" ht="15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8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</row>
    <row r="295" spans="1:43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8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</row>
    <row r="296" spans="1:43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8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</row>
    <row r="297" spans="1:43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8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</row>
    <row r="298" spans="1:43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8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</row>
    <row r="299" spans="1:43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8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</row>
    <row r="300" spans="1:43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8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</row>
    <row r="301" spans="1:43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8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</row>
    <row r="302" spans="1:43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8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</row>
    <row r="303" spans="1:43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8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</row>
    <row r="304" spans="1:43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8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</row>
    <row r="305" spans="1:43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8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</row>
    <row r="306" spans="1:43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8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</row>
    <row r="307" spans="1:43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8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</row>
    <row r="308" spans="1:43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8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</row>
    <row r="309" spans="1:43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8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</row>
    <row r="310" spans="1:43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8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</row>
    <row r="311" spans="1:43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8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</row>
    <row r="312" spans="1:43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8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</row>
    <row r="313" spans="1:43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8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</row>
    <row r="314" spans="1:43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8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</row>
    <row r="315" spans="1:43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8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</row>
    <row r="316" spans="1:43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8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</row>
    <row r="317" spans="1:43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8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</row>
    <row r="318" spans="1:43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8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</row>
    <row r="319" spans="1:43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8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</row>
    <row r="320" spans="1:43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8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</row>
    <row r="321" spans="1:43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8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</row>
    <row r="322" spans="1:43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8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</row>
    <row r="323" spans="1:43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8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</row>
    <row r="324" spans="1:43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8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</row>
    <row r="325" spans="1:43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8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</row>
    <row r="326" spans="1:43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8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</row>
    <row r="327" spans="1:43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8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</row>
    <row r="328" spans="1:43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8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</row>
    <row r="329" spans="1:43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8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</row>
    <row r="330" spans="1:43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8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</row>
    <row r="331" spans="1:43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8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</row>
    <row r="332" spans="1:43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8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</row>
    <row r="333" spans="1:43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8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</row>
    <row r="334" spans="1:43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8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</row>
    <row r="335" spans="1:43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8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</row>
    <row r="336" spans="1:43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8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</row>
    <row r="337" spans="1:43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8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</row>
    <row r="338" spans="1:43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8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</row>
    <row r="339" spans="1:43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8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</row>
    <row r="340" spans="1:43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8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</row>
    <row r="341" spans="1:43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8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</row>
    <row r="342" spans="1:43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8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</row>
    <row r="343" spans="1:43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8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</row>
    <row r="344" spans="1:43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8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</row>
    <row r="345" spans="1:43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8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</row>
    <row r="346" spans="1:43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8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</row>
    <row r="347" spans="1:43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8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</row>
    <row r="348" spans="1:43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8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</row>
    <row r="349" spans="1:43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8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</row>
    <row r="350" spans="1:43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8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</row>
    <row r="351" spans="1:43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8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</row>
    <row r="352" spans="1:43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8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</row>
    <row r="353" spans="1:43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8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</row>
    <row r="354" spans="1:43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8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</row>
    <row r="355" spans="1:43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8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</row>
    <row r="356" spans="1:43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8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</row>
    <row r="357" spans="1:43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8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</row>
    <row r="358" spans="1:43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8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</row>
    <row r="359" spans="1:43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8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</row>
    <row r="360" spans="1:43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8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</row>
    <row r="361" spans="1:43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8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</row>
    <row r="362" spans="1:43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8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</row>
    <row r="363" spans="1:43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8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</row>
    <row r="364" spans="1:43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8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</row>
    <row r="365" spans="1:43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8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</row>
    <row r="366" spans="1:43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8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</row>
    <row r="367" spans="1:43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8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</row>
    <row r="368" spans="1:43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8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</row>
    <row r="369" spans="1:43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8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</row>
    <row r="370" spans="1:43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8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</row>
    <row r="371" spans="1:43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8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</row>
    <row r="372" spans="1:43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8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</row>
    <row r="373" spans="1:43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8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</row>
    <row r="374" spans="1:43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8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</row>
    <row r="375" spans="1:43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8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</row>
    <row r="376" spans="1:43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8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</row>
    <row r="377" spans="1:43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8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</row>
    <row r="378" spans="1:43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8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</row>
    <row r="379" spans="1:43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8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</row>
    <row r="380" spans="1:43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8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</row>
    <row r="381" spans="1:43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8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</row>
    <row r="382" spans="1:43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8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</row>
    <row r="383" spans="1:43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8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</row>
    <row r="384" spans="1:43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8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</row>
    <row r="385" spans="1:43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8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</row>
    <row r="386" spans="1:43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8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</row>
    <row r="387" spans="1:43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8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</row>
    <row r="388" spans="1:43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8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</row>
    <row r="389" spans="1:43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8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</row>
    <row r="390" spans="1:43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8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</row>
    <row r="391" spans="1:43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8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</row>
    <row r="392" spans="1:43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8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</row>
    <row r="393" spans="1:43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8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</row>
    <row r="394" spans="1:43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8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</row>
    <row r="395" spans="1:43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8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</row>
    <row r="396" spans="1:43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8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</row>
    <row r="397" spans="1:43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8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</row>
    <row r="398" spans="1:43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8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</row>
    <row r="399" spans="1:43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8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</row>
    <row r="400" spans="1:43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8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</row>
    <row r="401" spans="1:43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8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</row>
    <row r="402" spans="1:43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8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</row>
    <row r="403" spans="1:43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8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</row>
    <row r="404" spans="1:43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8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</row>
    <row r="405" spans="1:43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8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</row>
    <row r="406" spans="1:43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8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</row>
    <row r="407" spans="1:43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8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</row>
    <row r="408" spans="1:43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8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</row>
    <row r="409" spans="1:43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8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</row>
    <row r="410" spans="1:43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8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</row>
    <row r="411" spans="1:43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8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</row>
    <row r="412" spans="1:43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8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</row>
    <row r="413" spans="1:43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8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</row>
    <row r="414" spans="1:43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8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</row>
    <row r="415" spans="1:43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8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</row>
    <row r="416" spans="1:43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8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</row>
    <row r="417" spans="1:43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8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</row>
    <row r="418" spans="1:43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8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</row>
    <row r="419" spans="1:43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8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</row>
    <row r="420" spans="1:43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8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</row>
    <row r="421" spans="1:43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8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</row>
    <row r="422" spans="1:43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8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</row>
    <row r="423" spans="1:43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8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</row>
    <row r="424" spans="1:43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8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</row>
    <row r="425" spans="1:43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8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</row>
    <row r="426" spans="1:43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8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</row>
    <row r="427" spans="1:43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8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</row>
    <row r="428" spans="1:43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8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</row>
    <row r="429" spans="1:43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8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</row>
    <row r="430" spans="1:43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8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</row>
    <row r="431" spans="1:43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8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</row>
    <row r="432" spans="1:43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8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</row>
    <row r="433" spans="1:43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8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</row>
    <row r="434" spans="1:43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8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</row>
    <row r="435" spans="1:43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8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</row>
    <row r="436" spans="1:43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8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</row>
    <row r="437" spans="1:43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8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</row>
    <row r="438" spans="1:43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8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</row>
    <row r="439" spans="1:43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8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</row>
    <row r="440" spans="1:43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8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</row>
    <row r="441" spans="1:43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8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</row>
    <row r="442" spans="1:43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8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</row>
    <row r="443" spans="1:43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8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</row>
    <row r="444" spans="1:43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8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</row>
    <row r="445" spans="1:43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8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</row>
    <row r="446" spans="1:43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8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</row>
    <row r="447" spans="1:43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8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</row>
    <row r="448" spans="1:43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8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</row>
    <row r="449" spans="1:43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8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</row>
    <row r="450" spans="1:43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8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</row>
    <row r="451" spans="1:43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8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</row>
    <row r="452" spans="1:43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8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</row>
    <row r="453" spans="1:43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8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</row>
    <row r="454" spans="1:43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8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</row>
    <row r="455" spans="1:43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8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</row>
    <row r="456" spans="1:43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8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</row>
    <row r="457" spans="1:43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8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</row>
    <row r="458" spans="1:43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8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</row>
    <row r="459" spans="1:43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8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</row>
    <row r="460" spans="1:43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8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</row>
    <row r="461" spans="1:43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8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</row>
    <row r="462" spans="1:43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8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</row>
    <row r="463" spans="1:43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8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</row>
    <row r="464" spans="1:43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8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</row>
    <row r="465" spans="1:43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8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</row>
    <row r="466" spans="1:43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8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</row>
    <row r="467" spans="1:43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8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</row>
    <row r="468" spans="1:43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8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</row>
    <row r="469" spans="1:43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8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</row>
    <row r="470" spans="1:43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8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</row>
    <row r="471" spans="1:43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8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</row>
    <row r="472" spans="1:43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8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</row>
    <row r="473" spans="1:43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8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</row>
    <row r="474" spans="1:43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8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</row>
    <row r="475" spans="1:43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8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</row>
    <row r="476" spans="1:43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8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</row>
    <row r="477" spans="1:43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8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</row>
    <row r="478" spans="1:43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8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</row>
    <row r="479" spans="1:43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8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</row>
    <row r="480" spans="1:43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8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</row>
    <row r="481" spans="1:43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8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</row>
    <row r="482" spans="1:43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8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</row>
    <row r="483" spans="1:43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8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</row>
    <row r="484" spans="1:43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8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</row>
    <row r="485" spans="1:43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8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</row>
    <row r="486" spans="1:43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8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</row>
    <row r="487" spans="1:43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8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</row>
    <row r="488" spans="1:43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8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</row>
    <row r="489" spans="1:43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8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</row>
    <row r="490" spans="1:43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8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</row>
    <row r="491" spans="1:43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8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</row>
    <row r="492" spans="1:43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8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</row>
    <row r="493" spans="1:43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8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</row>
    <row r="494" spans="1:43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8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</row>
    <row r="495" spans="1:43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8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</row>
    <row r="496" spans="1:43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8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</row>
    <row r="497" spans="1:43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8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</row>
    <row r="498" spans="1:43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8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</row>
    <row r="499" spans="1:43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8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</row>
    <row r="500" spans="1:43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8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</row>
    <row r="501" spans="1:43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8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</row>
    <row r="502" spans="1:43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8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</row>
    <row r="503" spans="1:43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8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</row>
    <row r="504" spans="1:43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8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</row>
    <row r="505" spans="1:43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8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</row>
    <row r="506" spans="1:43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8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</row>
    <row r="507" spans="1:43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8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</row>
    <row r="508" spans="1:43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8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</row>
    <row r="509" spans="1:43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8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</row>
    <row r="510" spans="1:43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8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</row>
    <row r="511" spans="1:43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8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</row>
    <row r="512" spans="1:43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8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</row>
    <row r="513" spans="1:43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8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</row>
    <row r="514" spans="1:43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8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</row>
    <row r="515" spans="1:43" ht="15.7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8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</row>
    <row r="516" spans="1:43" ht="15.7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8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</row>
    <row r="517" spans="1:43" ht="15.7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8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</row>
    <row r="518" spans="1:43" ht="15.7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8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</row>
    <row r="519" spans="1:43" ht="15.7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8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</row>
    <row r="520" spans="1:43" ht="15.7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8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</row>
    <row r="521" spans="1:43" ht="15.7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8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</row>
    <row r="522" spans="1:43" ht="15.7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8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</row>
    <row r="523" spans="1:43" ht="15.7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8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</row>
    <row r="524" spans="1:43" ht="15.7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8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</row>
    <row r="525" spans="1:43" ht="15.7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8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</row>
    <row r="526" spans="1:43" ht="15.7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8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</row>
    <row r="527" spans="1:43" ht="15.7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8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</row>
    <row r="528" spans="1:43" ht="15.7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8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</row>
    <row r="529" spans="1:43" ht="15.7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8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</row>
    <row r="530" spans="1:43" ht="15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8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</row>
    <row r="531" spans="1:43" ht="15.7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8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</row>
    <row r="532" spans="1:43" ht="15.7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8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</row>
    <row r="533" spans="1:43" ht="15.7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8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</row>
    <row r="534" spans="1:43" ht="15.7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8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</row>
    <row r="535" spans="1:43" ht="15.7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8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</row>
    <row r="536" spans="1:43" ht="15.7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8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</row>
    <row r="537" spans="1:43" ht="15.7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8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</row>
    <row r="538" spans="1:43" ht="15.7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8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</row>
    <row r="539" spans="1:43" ht="15.7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8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</row>
    <row r="540" spans="1:43" ht="15.7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8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</row>
    <row r="541" spans="1:43" ht="15.7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8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</row>
    <row r="542" spans="1:43" ht="15.7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8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</row>
    <row r="543" spans="1:43" ht="15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8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</row>
    <row r="544" spans="1:43" ht="15.7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8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</row>
    <row r="545" spans="1:43" ht="15.7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8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</row>
    <row r="546" spans="1:43" ht="15.7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8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</row>
    <row r="547" spans="1:43" ht="15.7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8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</row>
    <row r="548" spans="1:43" ht="15.7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8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</row>
    <row r="549" spans="1:43" ht="15.7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8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</row>
    <row r="550" spans="1:43" ht="15.7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8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</row>
    <row r="551" spans="1:43" ht="15.7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8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</row>
    <row r="552" spans="1:43" ht="15.7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8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</row>
    <row r="553" spans="1:43" ht="15.7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8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</row>
    <row r="554" spans="1:43" ht="15.7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8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</row>
    <row r="555" spans="1:43" ht="15.7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8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</row>
    <row r="556" spans="1:43" ht="15.7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8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</row>
    <row r="557" spans="1:43" ht="15.7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8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</row>
    <row r="558" spans="1:43" ht="15.7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8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</row>
    <row r="559" spans="1:43" ht="15.7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8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</row>
    <row r="560" spans="1:43" ht="15.7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8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</row>
    <row r="561" spans="1:43" ht="15.7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8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</row>
    <row r="562" spans="1:43" ht="15.7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8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</row>
    <row r="563" spans="1:43" ht="15.7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8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</row>
    <row r="564" spans="1:43" ht="15.7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8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</row>
    <row r="565" spans="1:43" ht="15.7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8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</row>
    <row r="566" spans="1:43" ht="15.7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8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</row>
    <row r="567" spans="1:43" ht="15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8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</row>
    <row r="568" spans="1:43" ht="15.7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8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</row>
    <row r="569" spans="1:43" ht="15.7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8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</row>
    <row r="570" spans="1:43" ht="15.7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8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</row>
    <row r="571" spans="1:43" ht="15.7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8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</row>
    <row r="572" spans="1:43" ht="15.7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8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</row>
    <row r="573" spans="1:43" ht="15.7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8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</row>
    <row r="574" spans="1:43" ht="15.7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8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</row>
    <row r="575" spans="1:43" ht="15.7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8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</row>
    <row r="576" spans="1:43" ht="15.7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8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</row>
    <row r="577" spans="1:43" ht="15.7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8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</row>
    <row r="578" spans="1:43" ht="15.7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8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</row>
    <row r="579" spans="1:43" ht="15.7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8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</row>
    <row r="580" spans="1:43" ht="15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8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</row>
    <row r="581" spans="1:43" ht="15.7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8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</row>
    <row r="582" spans="1:43" ht="15.7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8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</row>
    <row r="583" spans="1:43" ht="15.7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8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</row>
    <row r="584" spans="1:43" ht="15.7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8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</row>
    <row r="585" spans="1:43" ht="15.7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8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</row>
    <row r="586" spans="1:43" ht="15.7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8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</row>
    <row r="587" spans="1:43" ht="15.7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8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</row>
    <row r="588" spans="1:43" ht="15.7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8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</row>
    <row r="589" spans="1:43" ht="15.7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8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</row>
    <row r="590" spans="1:43" ht="15.7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8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</row>
    <row r="591" spans="1:43" ht="15.7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8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</row>
    <row r="592" spans="1:43" ht="15.7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8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</row>
    <row r="593" spans="1:43" ht="15.7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8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</row>
    <row r="594" spans="1:43" ht="15.7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8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</row>
    <row r="595" spans="1:43" ht="15.7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8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</row>
    <row r="596" spans="1:43" ht="15.7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8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</row>
    <row r="597" spans="1:43" ht="15.7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8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</row>
    <row r="598" spans="1:43" ht="15.7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8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</row>
    <row r="599" spans="1:43" ht="15.7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8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</row>
    <row r="600" spans="1:43" ht="15.7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8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</row>
    <row r="601" spans="1:43" ht="15.7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8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</row>
    <row r="602" spans="1:43" ht="15.7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8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</row>
    <row r="603" spans="1:43" ht="15.7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8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</row>
    <row r="604" spans="1:43" ht="15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8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</row>
    <row r="605" spans="1:43" ht="15.7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8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</row>
    <row r="606" spans="1:43" ht="15.7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8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</row>
    <row r="607" spans="1:43" ht="15.7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8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</row>
    <row r="608" spans="1:43" ht="15.7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8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</row>
    <row r="609" spans="1:43" ht="15.7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8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</row>
    <row r="610" spans="1:43" ht="15.7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8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</row>
    <row r="611" spans="1:43" ht="15.7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8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</row>
    <row r="612" spans="1:43" ht="15.7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8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</row>
    <row r="613" spans="1:43" ht="15.7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8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</row>
    <row r="614" spans="1:43" ht="15.7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8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</row>
    <row r="615" spans="1:43" ht="15.7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8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</row>
    <row r="616" spans="1:43" ht="15.7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8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</row>
    <row r="617" spans="1:43" ht="15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8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</row>
    <row r="618" spans="1:43" ht="15.7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8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</row>
    <row r="619" spans="1:43" ht="15.7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8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</row>
    <row r="620" spans="1:43" ht="15.7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8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</row>
    <row r="621" spans="1:43" ht="15.7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8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</row>
    <row r="622" spans="1:43" ht="15.7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8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</row>
    <row r="623" spans="1:43" ht="15.7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8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</row>
    <row r="624" spans="1:43" ht="15.7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8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</row>
    <row r="625" spans="1:43" ht="15.7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8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</row>
    <row r="626" spans="1:43" ht="15.7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8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</row>
    <row r="627" spans="1:43" ht="15.7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8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</row>
    <row r="628" spans="1:43" ht="15.7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8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</row>
    <row r="629" spans="1:43" ht="15.7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8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</row>
    <row r="630" spans="1:43" ht="15.7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8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</row>
    <row r="631" spans="1:43" ht="15.7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8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</row>
    <row r="632" spans="1:43" ht="15.7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8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</row>
    <row r="633" spans="1:43" ht="15.7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8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</row>
    <row r="634" spans="1:43" ht="15.7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8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</row>
    <row r="635" spans="1:43" ht="15.7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8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</row>
    <row r="636" spans="1:43" ht="15.7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8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</row>
    <row r="637" spans="1:43" ht="15.7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8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</row>
    <row r="638" spans="1:43" ht="15.7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8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</row>
    <row r="639" spans="1:43" ht="15.7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8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</row>
    <row r="640" spans="1:43" ht="15.7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8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</row>
    <row r="641" spans="1:43" ht="15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8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</row>
    <row r="642" spans="1:43" ht="15.7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8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</row>
    <row r="643" spans="1:43" ht="15.7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8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</row>
    <row r="644" spans="1:43" ht="15.7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8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</row>
    <row r="645" spans="1:43" ht="15.7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8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</row>
    <row r="646" spans="1:43" ht="15.7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8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</row>
    <row r="647" spans="1:43" ht="15.7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8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</row>
    <row r="648" spans="1:43" ht="15.7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8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</row>
    <row r="649" spans="1:43" ht="15.7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8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</row>
    <row r="650" spans="1:43" ht="15.7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8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</row>
    <row r="651" spans="1:43" ht="15.7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8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</row>
    <row r="652" spans="1:43" ht="15.7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8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</row>
    <row r="653" spans="1:43" ht="15.7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8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</row>
    <row r="654" spans="1:43" ht="15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8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</row>
    <row r="655" spans="1:43" ht="15.7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8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</row>
    <row r="656" spans="1:43" ht="15.7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8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</row>
    <row r="657" spans="1:43" ht="15.7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8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</row>
    <row r="658" spans="1:43" ht="15.7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8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</row>
    <row r="659" spans="1:43" ht="15.7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8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</row>
    <row r="660" spans="1:43" ht="15.7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8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</row>
    <row r="661" spans="1:43" ht="15.7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8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</row>
    <row r="662" spans="1:43" ht="15.7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8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</row>
    <row r="663" spans="1:43" ht="15.7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8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</row>
    <row r="664" spans="1:43" ht="15.7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8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</row>
    <row r="665" spans="1:43" ht="15.7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8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</row>
    <row r="666" spans="1:43" ht="15.7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8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</row>
    <row r="667" spans="1:43" ht="15.7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8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</row>
    <row r="668" spans="1:43" ht="15.7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8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</row>
    <row r="669" spans="1:43" ht="15.7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8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</row>
    <row r="670" spans="1:43" ht="15.7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8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</row>
    <row r="671" spans="1:43" ht="15.7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8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</row>
    <row r="672" spans="1:43" ht="15.7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8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</row>
    <row r="673" spans="1:43" ht="15.7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8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</row>
    <row r="674" spans="1:43" ht="15.7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8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</row>
    <row r="675" spans="1:43" ht="15.7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8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</row>
    <row r="676" spans="1:43" ht="15.7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8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</row>
    <row r="677" spans="1:43" ht="15.7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8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</row>
    <row r="678" spans="1:43" ht="15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8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</row>
    <row r="679" spans="1:43" ht="15.7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8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</row>
    <row r="680" spans="1:43" ht="15.7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8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</row>
    <row r="681" spans="1:43" ht="15.7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8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</row>
    <row r="682" spans="1:43" ht="15.7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8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</row>
    <row r="683" spans="1:43" ht="15.7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8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</row>
    <row r="684" spans="1:43" ht="15.7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8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</row>
    <row r="685" spans="1:43" ht="15.7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8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</row>
    <row r="686" spans="1:43" ht="15.7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8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</row>
    <row r="687" spans="1:43" ht="15.7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8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</row>
    <row r="688" spans="1:43" ht="15.7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8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</row>
    <row r="689" spans="1:43" ht="15.7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8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</row>
    <row r="690" spans="1:43" ht="15.7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8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</row>
    <row r="691" spans="1:43" ht="15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8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</row>
    <row r="692" spans="1:43" ht="15.7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8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</row>
    <row r="693" spans="1:43" ht="15.7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8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</row>
    <row r="694" spans="1:43" ht="15.7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8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</row>
    <row r="695" spans="1:43" ht="15.7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8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</row>
    <row r="696" spans="1:43" ht="15.7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8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</row>
    <row r="697" spans="1:43" ht="15.7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8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</row>
    <row r="698" spans="1:43" ht="15.7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8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</row>
    <row r="699" spans="1:43" ht="15.7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8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</row>
    <row r="700" spans="1:43" ht="15.7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8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</row>
    <row r="701" spans="1:43" ht="15.7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8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</row>
    <row r="702" spans="1:43" ht="15.7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8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</row>
    <row r="703" spans="1:43" ht="15.7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8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</row>
    <row r="704" spans="1:43" ht="15.7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8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</row>
    <row r="705" spans="1:43" ht="15.7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8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</row>
    <row r="706" spans="1:43" ht="15.7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8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</row>
    <row r="707" spans="1:43" ht="15.7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8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</row>
    <row r="708" spans="1:43" ht="15.7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8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</row>
    <row r="709" spans="1:43" ht="15.7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8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</row>
    <row r="710" spans="1:43" ht="15.7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8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</row>
    <row r="711" spans="1:43" ht="15.7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8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</row>
    <row r="712" spans="1:43" ht="15.7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8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</row>
    <row r="713" spans="1:43" ht="15.7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8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</row>
    <row r="714" spans="1:43" ht="15.7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8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</row>
    <row r="715" spans="1:43" ht="15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8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</row>
    <row r="716" spans="1:43" ht="15.7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8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</row>
    <row r="717" spans="1:43" ht="15.7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8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</row>
    <row r="718" spans="1:43" ht="15.7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8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</row>
    <row r="719" spans="1:43" ht="15.7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8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</row>
    <row r="720" spans="1:43" ht="15.7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8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</row>
    <row r="721" spans="1:43" ht="15.7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8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</row>
    <row r="722" spans="1:43" ht="15.7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8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</row>
    <row r="723" spans="1:43" ht="15.7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8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</row>
    <row r="724" spans="1:43" ht="15.7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8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</row>
    <row r="725" spans="1:43" ht="15.7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8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</row>
    <row r="726" spans="1:43" ht="15.7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8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</row>
    <row r="727" spans="1:43" ht="15.7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8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</row>
    <row r="728" spans="1:43" ht="15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8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</row>
    <row r="729" spans="1:43" ht="15.7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8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</row>
    <row r="730" spans="1:43" ht="15.7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8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</row>
    <row r="731" spans="1:43" ht="15.7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8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</row>
    <row r="732" spans="1:43" ht="15.7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8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</row>
    <row r="733" spans="1:43" ht="15.7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8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</row>
    <row r="734" spans="1:43" ht="15.7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8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</row>
    <row r="735" spans="1:43" ht="15.7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8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</row>
    <row r="736" spans="1:43" ht="15.7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8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</row>
    <row r="737" spans="1:43" ht="15.7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8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</row>
    <row r="738" spans="1:43" ht="15.7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8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</row>
    <row r="739" spans="1:43" ht="15.7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8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</row>
    <row r="740" spans="1:43" ht="15.7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8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</row>
    <row r="741" spans="1:43" ht="15.7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8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</row>
    <row r="742" spans="1:43" ht="15.7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8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</row>
    <row r="743" spans="1:43" ht="15.7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8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</row>
    <row r="744" spans="1:43" ht="15.7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8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</row>
    <row r="745" spans="1:43" ht="15.7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8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</row>
    <row r="746" spans="1:43" ht="15.7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8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</row>
    <row r="747" spans="1:43" ht="15.7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8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</row>
    <row r="748" spans="1:43" ht="15.7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8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</row>
    <row r="749" spans="1:43" ht="15.7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8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</row>
    <row r="750" spans="1:43" ht="15.7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8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</row>
    <row r="751" spans="1:43" ht="15.7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8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</row>
    <row r="752" spans="1:43" ht="15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8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</row>
    <row r="753" spans="1:43" ht="15.7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8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</row>
    <row r="754" spans="1:43" ht="15.7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8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</row>
    <row r="755" spans="1:43" ht="15.7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8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</row>
    <row r="756" spans="1:43" ht="15.7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8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</row>
    <row r="757" spans="1:43" ht="15.7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8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</row>
    <row r="758" spans="1:43" ht="15.7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8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</row>
    <row r="759" spans="1:43" ht="15.7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8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</row>
    <row r="760" spans="1:43" ht="15.7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8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</row>
    <row r="761" spans="1:43" ht="15.7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8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</row>
    <row r="762" spans="1:43" ht="15.7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8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</row>
    <row r="763" spans="1:43" ht="15.7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8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</row>
    <row r="764" spans="1:43" ht="15.7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8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</row>
    <row r="765" spans="1:43" ht="15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8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</row>
    <row r="766" spans="1:43" ht="15.7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8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</row>
    <row r="767" spans="1:43" ht="15.7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8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</row>
    <row r="768" spans="1:43" ht="15.7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8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</row>
    <row r="769" spans="1:43" ht="15.7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8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</row>
    <row r="770" spans="1:43" ht="15.7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8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</row>
    <row r="771" spans="1:43" ht="15.7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8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</row>
    <row r="772" spans="1:43" ht="15.7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8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</row>
    <row r="773" spans="1:43" ht="15.7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8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</row>
    <row r="774" spans="1:43" ht="15.7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8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</row>
    <row r="775" spans="1:43" ht="15.7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8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</row>
    <row r="776" spans="1:43" ht="15.7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8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</row>
    <row r="777" spans="1:43" ht="15.7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8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</row>
    <row r="778" spans="1:43" ht="15.7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8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</row>
    <row r="779" spans="1:43" ht="15.7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8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</row>
    <row r="780" spans="1:43" ht="15.7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8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</row>
    <row r="781" spans="1:43" ht="15.7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8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</row>
    <row r="782" spans="1:43" ht="15.7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8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</row>
    <row r="783" spans="1:43" ht="15.7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8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</row>
    <row r="784" spans="1:43" ht="15.7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8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</row>
    <row r="785" spans="1:43" ht="15.7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8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</row>
    <row r="786" spans="1:43" ht="15.7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8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</row>
    <row r="787" spans="1:43" ht="15.7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8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</row>
    <row r="788" spans="1:43" ht="15.7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8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</row>
    <row r="789" spans="1:43" ht="15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8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</row>
    <row r="790" spans="1:43" ht="15.7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8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</row>
    <row r="791" spans="1:43" ht="15.7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8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</row>
    <row r="792" spans="1:43" ht="15.7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8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</row>
    <row r="793" spans="1:43" ht="15.7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8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</row>
    <row r="794" spans="1:43" ht="15.7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8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</row>
    <row r="795" spans="1:43" ht="15.7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8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</row>
    <row r="796" spans="1:43" ht="15.7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8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</row>
    <row r="797" spans="1:43" ht="15.7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8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</row>
    <row r="798" spans="1:43" ht="15.7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8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</row>
    <row r="799" spans="1:43" ht="15.7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8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</row>
    <row r="800" spans="1:43" ht="15.7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8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</row>
    <row r="801" spans="1:43" ht="15.7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8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</row>
    <row r="802" spans="1:43" ht="15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8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</row>
    <row r="803" spans="1:43" ht="15.7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8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</row>
    <row r="804" spans="1:43" ht="15.7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8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</row>
    <row r="805" spans="1:43" ht="15.7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8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</row>
    <row r="806" spans="1:43" ht="15.7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8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</row>
    <row r="807" spans="1:43" ht="15.7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8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</row>
    <row r="808" spans="1:43" ht="15.7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8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</row>
    <row r="809" spans="1:43" ht="15.7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8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</row>
    <row r="810" spans="1:43" ht="15.7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8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</row>
    <row r="811" spans="1:43" ht="15.7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8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</row>
    <row r="812" spans="1:43" ht="15.7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8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</row>
    <row r="813" spans="1:43" ht="15.7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8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</row>
    <row r="814" spans="1:43" ht="15.7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8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</row>
    <row r="815" spans="1:43" ht="15.7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8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</row>
    <row r="816" spans="1:43" ht="15.7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8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</row>
    <row r="817" spans="1:43" ht="15.7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8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</row>
    <row r="818" spans="1:43" ht="15.7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8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</row>
    <row r="819" spans="1:43" ht="15.7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8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</row>
    <row r="820" spans="1:43" ht="15.7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8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</row>
    <row r="821" spans="1:43" ht="15.7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8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</row>
    <row r="822" spans="1:43" ht="15.7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8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</row>
    <row r="823" spans="1:43" ht="15.7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8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</row>
    <row r="824" spans="1:43" ht="15.7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8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</row>
    <row r="825" spans="1:43" ht="15.7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8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</row>
    <row r="826" spans="1:43" ht="15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8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</row>
    <row r="827" spans="1:43" ht="15.7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8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</row>
    <row r="828" spans="1:43" ht="15.7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8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</row>
    <row r="829" spans="1:43" ht="15.7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8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</row>
    <row r="830" spans="1:43" ht="15.7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8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</row>
    <row r="831" spans="1:43" ht="15.7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8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</row>
    <row r="832" spans="1:43" ht="15.7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8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</row>
    <row r="833" spans="1:43" ht="15.7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8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</row>
    <row r="834" spans="1:43" ht="15.7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8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</row>
    <row r="835" spans="1:43" ht="15.7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8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</row>
    <row r="836" spans="1:43" ht="15.7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8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</row>
    <row r="837" spans="1:43" ht="15.7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8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</row>
    <row r="838" spans="1:43" ht="15.7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8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</row>
    <row r="839" spans="1:43" ht="15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8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</row>
    <row r="840" spans="1:43" ht="15.7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8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</row>
    <row r="841" spans="1:43" ht="15.7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8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</row>
    <row r="842" spans="1:43" ht="15.7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8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</row>
    <row r="843" spans="1:43" ht="15.7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8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</row>
    <row r="844" spans="1:43" ht="15.7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8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</row>
    <row r="845" spans="1:43" ht="15.7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8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</row>
    <row r="846" spans="1:43" ht="15.7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8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</row>
    <row r="847" spans="1:43" ht="15.7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8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</row>
    <row r="848" spans="1:43" ht="15.7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8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</row>
    <row r="849" spans="1:43" ht="15.7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8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</row>
    <row r="850" spans="1:43" ht="15.7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8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</row>
    <row r="851" spans="1:43" ht="15.7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8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</row>
    <row r="852" spans="1:43" ht="15.7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8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</row>
    <row r="853" spans="1:43" ht="15.7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8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</row>
    <row r="854" spans="1:43" ht="15.7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8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</row>
    <row r="855" spans="1:43" ht="15.7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8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</row>
    <row r="856" spans="1:43" ht="15.7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8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</row>
    <row r="857" spans="1:43" ht="15.7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8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</row>
    <row r="858" spans="1:43" ht="15.7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8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</row>
    <row r="859" spans="1:43" ht="15.7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8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</row>
    <row r="860" spans="1:43" ht="15.7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8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</row>
    <row r="861" spans="1:43" ht="15.7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8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</row>
    <row r="862" spans="1:43" ht="15.7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8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</row>
    <row r="863" spans="1:43" ht="15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8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</row>
    <row r="864" spans="1:43" ht="15.7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8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</row>
    <row r="865" spans="1:43" ht="15.7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8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</row>
    <row r="866" spans="1:43" ht="15.7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8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</row>
    <row r="867" spans="1:43" ht="15.7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8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</row>
    <row r="868" spans="1:43" ht="15.7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8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</row>
    <row r="869" spans="1:43" ht="15.7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8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</row>
    <row r="870" spans="1:43" ht="15.7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8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</row>
    <row r="871" spans="1:43" ht="15.7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8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</row>
    <row r="872" spans="1:43" ht="15.7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8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</row>
    <row r="873" spans="1:43" ht="15.7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8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</row>
    <row r="874" spans="1:43" ht="15.7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8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</row>
    <row r="875" spans="1:43" ht="15.7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8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</row>
    <row r="876" spans="1:43" ht="15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8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</row>
    <row r="877" spans="1:43" ht="15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8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</row>
    <row r="878" spans="1:43" ht="15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8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</row>
    <row r="879" spans="1:43" ht="15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8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</row>
    <row r="880" spans="1:43" ht="15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8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</row>
    <row r="881" spans="1:43" ht="15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8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</row>
    <row r="882" spans="1:43" ht="15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8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</row>
    <row r="883" spans="1:43" ht="15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8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</row>
    <row r="884" spans="1:43" ht="15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8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</row>
    <row r="885" spans="1:43" ht="15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8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</row>
    <row r="886" spans="1:43" ht="15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8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</row>
    <row r="887" spans="1:43" ht="15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8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</row>
    <row r="888" spans="1:43" ht="15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8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</row>
    <row r="889" spans="1:43" ht="15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8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</row>
    <row r="890" spans="1:43" ht="15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8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</row>
    <row r="891" spans="1:43" ht="15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8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</row>
    <row r="892" spans="1:43" ht="15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8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</row>
    <row r="893" spans="1:43" ht="15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8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</row>
    <row r="894" spans="1:43" ht="15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8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</row>
    <row r="895" spans="1:43" ht="15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8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</row>
    <row r="896" spans="1:43" ht="15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8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</row>
    <row r="897" spans="1:43" ht="15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8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</row>
    <row r="898" spans="1:43" ht="15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8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</row>
    <row r="899" spans="1:43" ht="15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8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</row>
    <row r="900" spans="1:43" ht="15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8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</row>
    <row r="901" spans="1:43" ht="15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8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</row>
    <row r="902" spans="1:43" ht="15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8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</row>
    <row r="903" spans="1:43" ht="15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8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</row>
    <row r="904" spans="1:43" ht="15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8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</row>
    <row r="905" spans="1:43" ht="15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8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</row>
    <row r="906" spans="1:43" ht="15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8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</row>
    <row r="907" spans="1:43" ht="15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8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</row>
    <row r="908" spans="1:43" ht="15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8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</row>
    <row r="909" spans="1:43" ht="15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8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</row>
    <row r="910" spans="1:43" ht="15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8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</row>
    <row r="911" spans="1:43" ht="15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8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</row>
    <row r="912" spans="1:43" ht="15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8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</row>
    <row r="913" spans="1:43" ht="15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8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</row>
    <row r="914" spans="1:43" ht="15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8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</row>
    <row r="915" spans="1:43" ht="15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8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</row>
    <row r="916" spans="1:43" ht="15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8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</row>
    <row r="917" spans="1:43" ht="15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8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</row>
    <row r="918" spans="1:43" ht="15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8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</row>
    <row r="919" spans="1:43" ht="15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8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</row>
    <row r="920" spans="1:43" ht="15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8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</row>
    <row r="921" spans="1:43" ht="15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8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</row>
    <row r="922" spans="1:43" ht="15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8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</row>
    <row r="923" spans="1:43" ht="15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8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</row>
    <row r="924" spans="1:43" ht="15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8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</row>
    <row r="925" spans="1:43" ht="15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8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</row>
    <row r="926" spans="1:43" ht="15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8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</row>
    <row r="927" spans="1:43" ht="15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8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</row>
    <row r="928" spans="1:43" ht="15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8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</row>
    <row r="929" spans="1:43" ht="15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8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</row>
    <row r="930" spans="1:43" ht="15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8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</row>
    <row r="931" spans="1:43" ht="15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8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</row>
    <row r="932" spans="1:43" ht="15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8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</row>
    <row r="933" spans="1:43" ht="15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8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</row>
    <row r="934" spans="1:43" ht="15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8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</row>
    <row r="935" spans="1:43" ht="15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8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</row>
    <row r="936" spans="1:43" ht="15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8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</row>
    <row r="937" spans="1:43" ht="15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8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</row>
    <row r="938" spans="1:43" ht="15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8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</row>
    <row r="939" spans="1:43" ht="15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8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</row>
    <row r="940" spans="1:43" ht="15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8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</row>
    <row r="941" spans="1:43" ht="15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8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</row>
    <row r="942" spans="1:43" ht="15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8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</row>
    <row r="943" spans="1:43" ht="15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8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</row>
    <row r="944" spans="1:43" ht="15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8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</row>
    <row r="945" spans="1:43" ht="15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8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</row>
    <row r="946" spans="1:43" ht="15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8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</row>
    <row r="947" spans="1:43" ht="15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8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</row>
    <row r="948" spans="1:43" ht="15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8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</row>
    <row r="949" spans="1:43" ht="15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8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</row>
    <row r="950" spans="1:43" ht="15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8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</row>
    <row r="951" spans="1:43" ht="15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8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</row>
    <row r="952" spans="1:43" ht="15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8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</row>
    <row r="953" spans="1:43" ht="15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8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</row>
    <row r="954" spans="1:43" ht="15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8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</row>
    <row r="955" spans="1:43" ht="15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8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</row>
    <row r="956" spans="1:43" ht="15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8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</row>
    <row r="957" spans="1:43" ht="15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8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</row>
    <row r="958" spans="1:43" ht="15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8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</row>
    <row r="959" spans="1:43" ht="15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8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</row>
    <row r="960" spans="1:43" ht="15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8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</row>
    <row r="961" spans="1:43" ht="15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8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</row>
    <row r="962" spans="1:43" ht="15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8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</row>
    <row r="963" spans="1:43" ht="15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8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</row>
    <row r="964" spans="1:43" ht="15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8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</row>
    <row r="965" spans="1:43" ht="15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8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</row>
    <row r="966" spans="1:43" ht="15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8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</row>
    <row r="967" spans="1:43" ht="15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8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</row>
    <row r="968" spans="1:43" ht="15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8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</row>
    <row r="969" spans="1:43" ht="15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8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</row>
    <row r="970" spans="1:43" ht="15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8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</row>
    <row r="971" spans="1:43" ht="15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8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</row>
    <row r="972" spans="1:43" ht="15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8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</row>
    <row r="973" spans="1:43" ht="15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8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</row>
    <row r="974" spans="1:43" ht="15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8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</row>
    <row r="975" spans="1:43" ht="15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8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</row>
    <row r="976" spans="1:43" ht="15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8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</row>
    <row r="977" spans="1:43" ht="15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8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</row>
    <row r="978" spans="1:43" ht="15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8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</row>
    <row r="979" spans="1:43" ht="15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8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</row>
    <row r="980" spans="1:43" ht="15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8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</row>
    <row r="981" spans="1:43" ht="15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8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</row>
    <row r="982" spans="1:43" ht="15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8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</row>
    <row r="983" spans="1:43" ht="15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8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</row>
    <row r="984" spans="1:43" ht="15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8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</row>
    <row r="985" spans="1:43" ht="15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8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</row>
    <row r="986" spans="1:43" ht="15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8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</row>
    <row r="987" spans="1:43" ht="15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8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</row>
    <row r="988" spans="1:43" ht="15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8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</row>
    <row r="989" spans="1:43" ht="15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8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</row>
    <row r="990" spans="1:43" ht="15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8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</row>
    <row r="991" spans="1:43" ht="15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8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</row>
    <row r="992" spans="1:43" ht="15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8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</row>
    <row r="993" spans="1:43" ht="15.7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8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</row>
    <row r="994" spans="1:43" ht="15.7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8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</row>
    <row r="995" spans="1:43" ht="15.7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8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</row>
    <row r="996" spans="1:43" ht="15.7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8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</row>
    <row r="997" spans="1:43" ht="15.75" customHeight="1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8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</row>
    <row r="998" spans="1:43" ht="15.75" customHeight="1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8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</row>
    <row r="999" spans="1:43" ht="15.75" customHeight="1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8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</row>
    <row r="1000" spans="1:43" ht="15.75" customHeight="1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8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</row>
    <row r="1001" spans="1:43" ht="15.75" customHeight="1" x14ac:dyDescent="0.25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8"/>
      <c r="AG1001" s="14"/>
      <c r="AH1001" s="14"/>
      <c r="AI1001" s="14"/>
      <c r="AJ1001" s="14"/>
      <c r="AK1001" s="14"/>
      <c r="AL1001" s="14"/>
      <c r="AM1001" s="14"/>
      <c r="AN1001" s="14"/>
      <c r="AO1001" s="14"/>
      <c r="AP1001" s="14"/>
      <c r="AQ1001" s="14"/>
    </row>
    <row r="1002" spans="1:43" ht="15.75" customHeight="1" x14ac:dyDescent="0.25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8"/>
      <c r="AG1002" s="14"/>
      <c r="AH1002" s="14"/>
      <c r="AI1002" s="14"/>
      <c r="AJ1002" s="14"/>
      <c r="AK1002" s="14"/>
      <c r="AL1002" s="14"/>
      <c r="AM1002" s="14"/>
      <c r="AN1002" s="14"/>
      <c r="AO1002" s="14"/>
      <c r="AP1002" s="14"/>
      <c r="AQ1002" s="14"/>
    </row>
  </sheetData>
  <mergeCells count="15">
    <mergeCell ref="F36:AJ36"/>
    <mergeCell ref="A1:D1"/>
    <mergeCell ref="F35:AJ35"/>
    <mergeCell ref="F1:AJ1"/>
    <mergeCell ref="H10:H11"/>
    <mergeCell ref="F2:G2"/>
    <mergeCell ref="M2:N2"/>
    <mergeCell ref="O2:P2"/>
    <mergeCell ref="Q2:R2"/>
    <mergeCell ref="U2:V2"/>
    <mergeCell ref="W2:X2"/>
    <mergeCell ref="S2:T2"/>
    <mergeCell ref="Y2:Z2"/>
    <mergeCell ref="AD2:AE2"/>
    <mergeCell ref="AA2:AB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Záradék</vt:lpstr>
      <vt:lpstr>Főösszesítő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equinox@equinox.fyi</dc:creator>
  <cp:lastModifiedBy>SzSKatalinE</cp:lastModifiedBy>
  <dcterms:created xsi:type="dcterms:W3CDTF">2025-10-14T15:14:42Z</dcterms:created>
  <dcterms:modified xsi:type="dcterms:W3CDTF">2026-04-23T12:04:04Z</dcterms:modified>
</cp:coreProperties>
</file>