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H:\2026\KT\20260519\"/>
    </mc:Choice>
  </mc:AlternateContent>
  <xr:revisionPtr revIDLastSave="0" documentId="8_{22977F20-D8E6-4F5D-8FE4-2DCDA0A236E0}" xr6:coauthVersionLast="36" xr6:coauthVersionMax="36" xr10:uidLastSave="{00000000-0000-0000-0000-000000000000}"/>
  <bookViews>
    <workbookView xWindow="0" yWindow="0" windowWidth="23040" windowHeight="9840" activeTab="8" xr2:uid="{00000000-000D-0000-FFFF-FFFF00000000}"/>
  </bookViews>
  <sheets>
    <sheet name="Busójárás" sheetId="3" r:id="rId1"/>
    <sheet name="Gyereknap" sheetId="14" r:id="rId2"/>
    <sheet name="Testvérvárosi Talál. " sheetId="16" r:id="rId3"/>
    <sheet name="Fülesbagoly" sheetId="6" r:id="rId4"/>
    <sheet name="Piknik" sheetId="17" r:id="rId5"/>
    <sheet name="Brunszvik250" sheetId="13" r:id="rId6"/>
    <sheet name="Tök Jó Hét" sheetId="15" r:id="rId7"/>
    <sheet name="Marketingeszközök" sheetId="7" r:id="rId8"/>
    <sheet name="Összesítő" sheetId="9" r:id="rId9"/>
  </sheets>
  <externalReferences>
    <externalReference r:id="rId10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9" l="1"/>
  <c r="B7" i="7" l="1"/>
  <c r="B33" i="15"/>
  <c r="B14" i="13"/>
  <c r="B11" i="17"/>
  <c r="B15" i="16"/>
  <c r="B3" i="15" l="1"/>
  <c r="B5" i="17" l="1"/>
  <c r="B15" i="17" s="1"/>
  <c r="B3" i="17"/>
  <c r="B5" i="16"/>
  <c r="B3" i="16"/>
  <c r="B13" i="6"/>
  <c r="B5" i="6"/>
  <c r="B23" i="16" l="1"/>
  <c r="B13" i="9"/>
  <c r="B10" i="15"/>
  <c r="B50" i="15" l="1"/>
  <c r="B17" i="14"/>
  <c r="B5" i="14"/>
  <c r="B24" i="14" l="1"/>
  <c r="B5" i="3"/>
  <c r="B5" i="13" l="1"/>
  <c r="B3" i="13"/>
  <c r="B21" i="13" l="1"/>
  <c r="B3" i="7"/>
  <c r="B5" i="7" l="1"/>
  <c r="B3" i="6"/>
  <c r="B18" i="6" l="1"/>
  <c r="B14" i="7"/>
  <c r="B17" i="3" l="1"/>
  <c r="B3" i="3"/>
  <c r="B20" i="3" l="1"/>
</calcChain>
</file>

<file path=xl/sharedStrings.xml><?xml version="1.0" encoding="utf-8"?>
<sst xmlns="http://schemas.openxmlformats.org/spreadsheetml/2006/main" count="424" uniqueCount="283">
  <si>
    <t>Költségek</t>
  </si>
  <si>
    <t>Kiadás részletezése</t>
  </si>
  <si>
    <t>Rendezvény teljes költsége:</t>
  </si>
  <si>
    <t>MartonKult</t>
  </si>
  <si>
    <t xml:space="preserve">Személyi juttatások </t>
  </si>
  <si>
    <t xml:space="preserve">Szolgáltatások </t>
  </si>
  <si>
    <t xml:space="preserve">Dologi kiadások </t>
  </si>
  <si>
    <t>Tétel megnevezése</t>
  </si>
  <si>
    <t>Prodag Kft</t>
  </si>
  <si>
    <t>rendezvényszervezés</t>
  </si>
  <si>
    <t>kisvonat</t>
  </si>
  <si>
    <t>Dérné Veresegyházy Erika</t>
  </si>
  <si>
    <t>csillámtetoválás</t>
  </si>
  <si>
    <t>SBC Kft</t>
  </si>
  <si>
    <t>Kramár és Társa Kft</t>
  </si>
  <si>
    <t>Med-Martoncat Kft</t>
  </si>
  <si>
    <t>Ring István</t>
  </si>
  <si>
    <t>Rendezvények megnezevése</t>
  </si>
  <si>
    <t>Költségkimutatás  - Kiemelt rendezvények</t>
  </si>
  <si>
    <t>Rendezvény teljes költsége</t>
  </si>
  <si>
    <t>Gyereknap</t>
  </si>
  <si>
    <t>Rendezvényekre kapott támogatás:</t>
  </si>
  <si>
    <t>Rendezvények összköltsége:</t>
  </si>
  <si>
    <t>Fülesbagoly Alapítvány</t>
  </si>
  <si>
    <t>molinó</t>
  </si>
  <si>
    <t>Sáskáék Kft</t>
  </si>
  <si>
    <t>rendezvénybiztosítás</t>
  </si>
  <si>
    <t>Judita Josvaiová</t>
  </si>
  <si>
    <t>pogácsa</t>
  </si>
  <si>
    <t>ételfogyasztás</t>
  </si>
  <si>
    <t>Költségkimutatás  - 2024. Marketingeszközök</t>
  </si>
  <si>
    <t>A kimutatást jóváhagyta:                                                                                                                                                                                    dr. Bocsi Andrea ügyvezető</t>
  </si>
  <si>
    <t>Maradvány:</t>
  </si>
  <si>
    <t>A kimutatást jóváhagyta:</t>
  </si>
  <si>
    <t>dr. Bocsi Andrea ügyvezető</t>
  </si>
  <si>
    <t>Fizetés időpontja</t>
  </si>
  <si>
    <t>Számlaszám</t>
  </si>
  <si>
    <t>Kifizetés időpontja</t>
  </si>
  <si>
    <t>Étkezés</t>
  </si>
  <si>
    <t>MACS-2025-25</t>
  </si>
  <si>
    <t>Varga Kornél</t>
  </si>
  <si>
    <t>Európa Mentőszolgálat Kft</t>
  </si>
  <si>
    <t>Rodek Krisztián</t>
  </si>
  <si>
    <t>Libor Lajos</t>
  </si>
  <si>
    <t>Halász László</t>
  </si>
  <si>
    <t>Gajárszky László</t>
  </si>
  <si>
    <t>Tököl Város Önkorm. Műv.Központja</t>
  </si>
  <si>
    <t>Limitless Travel Kft</t>
  </si>
  <si>
    <t>KF5EA 8356899</t>
  </si>
  <si>
    <t>RP-2025-1</t>
  </si>
  <si>
    <t>RK-2025-6</t>
  </si>
  <si>
    <t>LL-2025-3</t>
  </si>
  <si>
    <t>HL-2025-4</t>
  </si>
  <si>
    <t>GL-2025-3</t>
  </si>
  <si>
    <t>KS-653772S-2025/3</t>
  </si>
  <si>
    <t>2025-000009</t>
  </si>
  <si>
    <t>Busó felvonulás</t>
  </si>
  <si>
    <t>egészségügyi biztosítás</t>
  </si>
  <si>
    <t>folklór zenekar</t>
  </si>
  <si>
    <t>személyszállítás</t>
  </si>
  <si>
    <t xml:space="preserve">Busójárás </t>
  </si>
  <si>
    <t>Bilics Antal Tamás</t>
  </si>
  <si>
    <t>Pepco Hungary Kft.</t>
  </si>
  <si>
    <t>lufi</t>
  </si>
  <si>
    <t>SBAEA 3096448</t>
  </si>
  <si>
    <t>A17300926/0424/00003</t>
  </si>
  <si>
    <t>Szilágyi Szabolcs</t>
  </si>
  <si>
    <t>bohóc</t>
  </si>
  <si>
    <t>25SN1596-27</t>
  </si>
  <si>
    <t>MACS-2025-145</t>
  </si>
  <si>
    <t xml:space="preserve">Czigányik Anna Mónika </t>
  </si>
  <si>
    <t>arcfestés</t>
  </si>
  <si>
    <t>PH6SA 2270299</t>
  </si>
  <si>
    <t>Evergreen Kft</t>
  </si>
  <si>
    <t>EVE5-SZ-1362466</t>
  </si>
  <si>
    <t>RP-2025-36</t>
  </si>
  <si>
    <t>MaxiBuilding Kft</t>
  </si>
  <si>
    <t>kalandpálya</t>
  </si>
  <si>
    <t>MXBLD-2025-10</t>
  </si>
  <si>
    <t>Win Plus Hd Market Kft</t>
  </si>
  <si>
    <t>dörmi,puzzle</t>
  </si>
  <si>
    <t>2025//win602</t>
  </si>
  <si>
    <t>Utazó Planetárium Kft</t>
  </si>
  <si>
    <t>planetárium</t>
  </si>
  <si>
    <t>E-UTPL-2025-119</t>
  </si>
  <si>
    <t>DERNE-2024-7</t>
  </si>
  <si>
    <t>Bing Nyuszi</t>
  </si>
  <si>
    <t>Metro Kereskedelmi Kft</t>
  </si>
  <si>
    <t>dörmi</t>
  </si>
  <si>
    <t>246533/dgdbf</t>
  </si>
  <si>
    <t>Költségkimutatás  - 2025.05.23-05.25 Testvérvárosi Találkozó</t>
  </si>
  <si>
    <t>főzéshez alapanyag</t>
  </si>
  <si>
    <t>2025-0/0(10)0015/011840</t>
  </si>
  <si>
    <t>Enis Plus Kft</t>
  </si>
  <si>
    <t>péksütemény</t>
  </si>
  <si>
    <t>FUGEA 0082775</t>
  </si>
  <si>
    <t>A03104812/0436/00005</t>
  </si>
  <si>
    <t>Urbán Zsolt</t>
  </si>
  <si>
    <t>catering</t>
  </si>
  <si>
    <t>UZ-2025-302</t>
  </si>
  <si>
    <t>Revrik Kft</t>
  </si>
  <si>
    <t>szálláshely</t>
  </si>
  <si>
    <t>REV-2025-691</t>
  </si>
  <si>
    <t>Postakocsi Italiano Kft</t>
  </si>
  <si>
    <t>PSTKC-2025-70</t>
  </si>
  <si>
    <t>MACS-2025-144</t>
  </si>
  <si>
    <t>MartonFruit Kft</t>
  </si>
  <si>
    <t>banán - gyümölcscsomagba</t>
  </si>
  <si>
    <t>RHAEB 8837610</t>
  </si>
  <si>
    <t>ManBa-Ker Kft</t>
  </si>
  <si>
    <t>gyümölcscsomag</t>
  </si>
  <si>
    <t>WRCEA 6428687</t>
  </si>
  <si>
    <t>kenyér</t>
  </si>
  <si>
    <t>EnisPlus Kft</t>
  </si>
  <si>
    <t>FUGEA 0082784</t>
  </si>
  <si>
    <t>MACS-2025-146</t>
  </si>
  <si>
    <t>műanyag villa, kanál, tej</t>
  </si>
  <si>
    <t>2025-0/0(10)0015/011846</t>
  </si>
  <si>
    <t>Testvérvárosi Találkozó</t>
  </si>
  <si>
    <t>FLSB-2025-3</t>
  </si>
  <si>
    <t>RP-2025-35</t>
  </si>
  <si>
    <t>MACS-2025-139</t>
  </si>
  <si>
    <t>Bruck Service Kft</t>
  </si>
  <si>
    <t>BRUCK-2025-95</t>
  </si>
  <si>
    <t>FLSBG-2025-5</t>
  </si>
  <si>
    <t>ásványvíz,pálinka</t>
  </si>
  <si>
    <t>452/245</t>
  </si>
  <si>
    <t>szemeteszsák</t>
  </si>
  <si>
    <t>Fülesbagoly</t>
  </si>
  <si>
    <t>Költségkimutatás  - 2025.06.13 Piknik</t>
  </si>
  <si>
    <t>Pepco Hungary Kft</t>
  </si>
  <si>
    <t>léggömb</t>
  </si>
  <si>
    <t>A17300926/0445/00002</t>
  </si>
  <si>
    <t>Vizivarász S.R.O</t>
  </si>
  <si>
    <t>vízijáték</t>
  </si>
  <si>
    <t>10/2025</t>
  </si>
  <si>
    <t>Eisenbacher Zsolt</t>
  </si>
  <si>
    <t>Bananas zenekar</t>
  </si>
  <si>
    <t>EZS-2025-2</t>
  </si>
  <si>
    <t>Attila7 és Társa Kft</t>
  </si>
  <si>
    <t>Bananas zenekar - ételfogyasztás</t>
  </si>
  <si>
    <t>A7-2024-4</t>
  </si>
  <si>
    <t>Piknik</t>
  </si>
  <si>
    <t>2025/25</t>
  </si>
  <si>
    <t>Költségkimutatás  - 2025.05.24 Fülesbagoly Fesztivál</t>
  </si>
  <si>
    <t>Emlékév Bizottság megalakulás - pogácsa</t>
  </si>
  <si>
    <t>LIPO-2023-196</t>
  </si>
  <si>
    <t>Emlékév Bizottság megalakulás - ételfogyasztás</t>
  </si>
  <si>
    <t>UZ-2025-30</t>
  </si>
  <si>
    <t>Dekor Press Média Kft</t>
  </si>
  <si>
    <t>bögrére nyomtatás</t>
  </si>
  <si>
    <t>Vcopy-2025-99</t>
  </si>
  <si>
    <t>Pletser Cecília</t>
  </si>
  <si>
    <t>grafikai tervezés</t>
  </si>
  <si>
    <t>PC-2025-4</t>
  </si>
  <si>
    <t>Digitalpress Digitális Nyomda Kft.</t>
  </si>
  <si>
    <t>palack nyomdai díj</t>
  </si>
  <si>
    <t>2025-2974</t>
  </si>
  <si>
    <t>Vabrik és Fia Kft</t>
  </si>
  <si>
    <t>bor</t>
  </si>
  <si>
    <t>2025/00141</t>
  </si>
  <si>
    <t>PC-2025-25</t>
  </si>
  <si>
    <t>EINV00004835</t>
  </si>
  <si>
    <t>PSTKC-2025-115</t>
  </si>
  <si>
    <t>Magyar Pénzverő Kft</t>
  </si>
  <si>
    <t>2025/11/0200/0849</t>
  </si>
  <si>
    <t>pénzérmék</t>
  </si>
  <si>
    <t>Brunszvik250</t>
  </si>
  <si>
    <t>Tök jó Hét</t>
  </si>
  <si>
    <t>Mágori Zoltán</t>
  </si>
  <si>
    <t>dekoráció</t>
  </si>
  <si>
    <t>SBAEA 3123828</t>
  </si>
  <si>
    <t>Költségkimutatás  - 2025.09.27-10.05 Tök Jó Hét</t>
  </si>
  <si>
    <t>KIK Textil és Nonfood Kft</t>
  </si>
  <si>
    <t>A23601075/0286/0005</t>
  </si>
  <si>
    <t>TEDI Áruskereskedelmi Kft</t>
  </si>
  <si>
    <t>A25900003/1825/00001</t>
  </si>
  <si>
    <t>Háda1 Kft</t>
  </si>
  <si>
    <t>A08001405/2356/00001</t>
  </si>
  <si>
    <t>Nemzetközi Innovációs és Integrációs Szövetség</t>
  </si>
  <si>
    <t>ABBA Show</t>
  </si>
  <si>
    <t>NMZTK-2025-137</t>
  </si>
  <si>
    <t>FLOW Egyesület</t>
  </si>
  <si>
    <t>tűzzsonglőr show</t>
  </si>
  <si>
    <t>2025-36</t>
  </si>
  <si>
    <t>Hangrendszer Kft</t>
  </si>
  <si>
    <t>DJ Kozi</t>
  </si>
  <si>
    <t>HNGRN-2025-16</t>
  </si>
  <si>
    <t>Barta Mátyás</t>
  </si>
  <si>
    <t>játszópark</t>
  </si>
  <si>
    <t>BM-2025-21</t>
  </si>
  <si>
    <t>Csernik Szende</t>
  </si>
  <si>
    <t>meseelőadás</t>
  </si>
  <si>
    <t>SBASA 5624860</t>
  </si>
  <si>
    <t>Tóth-Varjas Ditta</t>
  </si>
  <si>
    <t>TD-2025-7</t>
  </si>
  <si>
    <t>A17300926/0550/00003</t>
  </si>
  <si>
    <t>Mecsek Fűszért Zrt</t>
  </si>
  <si>
    <t>pogácsa, tej,kávé</t>
  </si>
  <si>
    <t>A03204647/0781/00001</t>
  </si>
  <si>
    <t>pezsgő</t>
  </si>
  <si>
    <t>Win Plus HD Market</t>
  </si>
  <si>
    <t>2025//win779</t>
  </si>
  <si>
    <t>A17300926/0549/00001</t>
  </si>
  <si>
    <t>2025//win777</t>
  </si>
  <si>
    <t>Tesco Global Zrt</t>
  </si>
  <si>
    <t>kenyér és rétes alapanyag</t>
  </si>
  <si>
    <t>A05703931/1344/00003</t>
  </si>
  <si>
    <t>egészségnap:gyümölcs</t>
  </si>
  <si>
    <t>A05703931/1344/00004</t>
  </si>
  <si>
    <t>Novorer Kft</t>
  </si>
  <si>
    <t>Zoltán Erika fellépés</t>
  </si>
  <si>
    <t>NVRR-2025-42</t>
  </si>
  <si>
    <t>óriástök</t>
  </si>
  <si>
    <t>Kókai Tibor</t>
  </si>
  <si>
    <t>TZBEA 0927826</t>
  </si>
  <si>
    <t>Kőrösi Tibor</t>
  </si>
  <si>
    <t>DJ Dominique</t>
  </si>
  <si>
    <t>E-KT-2025-43</t>
  </si>
  <si>
    <t>verklis találkozó - szállás</t>
  </si>
  <si>
    <t>REV-2025-1906</t>
  </si>
  <si>
    <t>tej,cukor,pogácsa</t>
  </si>
  <si>
    <t>A03204647/0789/00001</t>
  </si>
  <si>
    <t>Keventrade Kft</t>
  </si>
  <si>
    <t>E-KVNTR-2025-2194</t>
  </si>
  <si>
    <t>ABBA Show - eü szolg.</t>
  </si>
  <si>
    <t>RP-2025-84</t>
  </si>
  <si>
    <t>Zoltán Erika fellépés - eü. Szolg.</t>
  </si>
  <si>
    <t>RP-2025-99</t>
  </si>
  <si>
    <t xml:space="preserve">verklis találkozó </t>
  </si>
  <si>
    <t>RI-2025-23</t>
  </si>
  <si>
    <t>Szűcs Sándor</t>
  </si>
  <si>
    <t>halloween tök</t>
  </si>
  <si>
    <t>FUGSA2958001</t>
  </si>
  <si>
    <t>Suplicz Mihály</t>
  </si>
  <si>
    <t>mesemondás</t>
  </si>
  <si>
    <t>SM-2025-50</t>
  </si>
  <si>
    <t>Boda Balázs pék</t>
  </si>
  <si>
    <t>EFO 09.27-09.28</t>
  </si>
  <si>
    <t>'2025/0071KKIA</t>
  </si>
  <si>
    <t>Kaczander Nóra</t>
  </si>
  <si>
    <t>EFO 09.28</t>
  </si>
  <si>
    <t>'2025/0073KKIA</t>
  </si>
  <si>
    <t>Máhrné Klein Éva</t>
  </si>
  <si>
    <t>2025/0072KKIA</t>
  </si>
  <si>
    <t>Alfabiliárd Kft</t>
  </si>
  <si>
    <t>verklizene</t>
  </si>
  <si>
    <t>'2025/0084KKIA</t>
  </si>
  <si>
    <t>Mednyánszky Zoltán Miklós</t>
  </si>
  <si>
    <t>Molnár Miklós</t>
  </si>
  <si>
    <t>2025/0085KKIA</t>
  </si>
  <si>
    <t>2025/0082KKIA</t>
  </si>
  <si>
    <t>Nosztalgia Vidámpark Kft</t>
  </si>
  <si>
    <t>greznár körhinta</t>
  </si>
  <si>
    <t>NV-2025-17</t>
  </si>
  <si>
    <t>Endrédi Dezső Sándorné</t>
  </si>
  <si>
    <t>népi játszópark</t>
  </si>
  <si>
    <t>ED-2025-21</t>
  </si>
  <si>
    <t>MACS-2025-370</t>
  </si>
  <si>
    <t>MACS-2025-368</t>
  </si>
  <si>
    <t>MACS-2025-369</t>
  </si>
  <si>
    <t>BG Event Kft</t>
  </si>
  <si>
    <t>SZA00416/2025</t>
  </si>
  <si>
    <t>Marketingeszközök</t>
  </si>
  <si>
    <t>Prodag Kft.</t>
  </si>
  <si>
    <t>Studio-Best Kft</t>
  </si>
  <si>
    <t>Marketingeszközök - roll up és nyomatcsere</t>
  </si>
  <si>
    <t>marketingeszközök - kulacs, hűtőtáska, pamut vászon</t>
  </si>
  <si>
    <t>EINV000004463</t>
  </si>
  <si>
    <t>SZA05459/2025</t>
  </si>
  <si>
    <t>EINV00004817</t>
  </si>
  <si>
    <t>mappa,jegyzető szett,</t>
  </si>
  <si>
    <t>EINV000004813</t>
  </si>
  <si>
    <t>Költségkimutatás  - Városünnep "Brunszvik250" 2025.07.24-07.27</t>
  </si>
  <si>
    <t>Németh Gábor</t>
  </si>
  <si>
    <t>előadói díj</t>
  </si>
  <si>
    <t>NG-2025-44</t>
  </si>
  <si>
    <t>Rendezvény tervezett költsége:</t>
  </si>
  <si>
    <t>hangosítás+technika</t>
  </si>
  <si>
    <t>Tervezett költsége:</t>
  </si>
  <si>
    <t>Teljes költsége:</t>
  </si>
  <si>
    <t>Költségkimutatás  - 2025.05.25 Gyereknap</t>
  </si>
  <si>
    <t>Költségkimutatás  - Busójárás 2025.02.01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</si>
</sst>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* #,##0\ &quot;Ft&quot;_-;\-* #,##0\ &quot;Ft&quot;_-;_-* &quot;-&quot;\ &quot;Ft&quot;_-;_-@_-"/>
    <numFmt numFmtId="164" formatCode="#,##0\ &quot;Ft&quot;"/>
  </numFmts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u/>
      <sz val="14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64" fontId="1" fillId="3" borderId="2" xfId="0" applyNumberFormat="1" applyFont="1" applyFill="1" applyBorder="1"/>
    <xf numFmtId="164" fontId="0" fillId="0" borderId="2" xfId="0" applyNumberFormat="1" applyBorder="1" applyAlignment="1">
      <alignment wrapText="1"/>
    </xf>
    <xf numFmtId="164" fontId="0" fillId="0" borderId="2" xfId="0" applyNumberFormat="1" applyBorder="1"/>
    <xf numFmtId="164" fontId="0" fillId="0" borderId="2" xfId="0" applyNumberFormat="1" applyBorder="1" applyAlignment="1">
      <alignment horizontal="right"/>
    </xf>
    <xf numFmtId="0" fontId="0" fillId="0" borderId="1" xfId="0" applyFont="1" applyBorder="1" applyAlignment="1">
      <alignment horizontal="right"/>
    </xf>
    <xf numFmtId="0" fontId="0" fillId="4" borderId="1" xfId="0" applyFill="1" applyBorder="1" applyAlignment="1">
      <alignment horizontal="right"/>
    </xf>
    <xf numFmtId="0" fontId="0" fillId="0" borderId="1" xfId="0" applyFont="1" applyFill="1" applyBorder="1" applyAlignment="1">
      <alignment horizontal="right"/>
    </xf>
    <xf numFmtId="0" fontId="1" fillId="3" borderId="1" xfId="0" applyFont="1" applyFill="1" applyBorder="1" applyAlignment="1">
      <alignment horizontal="left"/>
    </xf>
    <xf numFmtId="0" fontId="0" fillId="0" borderId="2" xfId="0" applyFont="1" applyBorder="1" applyAlignment="1">
      <alignment horizontal="right"/>
    </xf>
    <xf numFmtId="164" fontId="1" fillId="0" borderId="2" xfId="0" applyNumberFormat="1" applyFont="1" applyBorder="1"/>
    <xf numFmtId="0" fontId="0" fillId="0" borderId="11" xfId="0" applyFont="1" applyFill="1" applyBorder="1" applyAlignment="1">
      <alignment horizontal="right"/>
    </xf>
    <xf numFmtId="0" fontId="0" fillId="0" borderId="2" xfId="0" applyBorder="1"/>
    <xf numFmtId="164" fontId="0" fillId="0" borderId="0" xfId="0" applyNumberFormat="1" applyBorder="1" applyAlignment="1">
      <alignment horizontal="center"/>
    </xf>
    <xf numFmtId="164" fontId="0" fillId="4" borderId="2" xfId="0" applyNumberFormat="1" applyFont="1" applyFill="1" applyBorder="1"/>
    <xf numFmtId="164" fontId="0" fillId="0" borderId="2" xfId="0" applyNumberFormat="1" applyBorder="1" applyAlignment="1">
      <alignment horizontal="right" wrapText="1"/>
    </xf>
    <xf numFmtId="164" fontId="0" fillId="0" borderId="11" xfId="0" applyNumberFormat="1" applyBorder="1" applyAlignment="1">
      <alignment horizontal="right" wrapText="1"/>
    </xf>
    <xf numFmtId="164" fontId="0" fillId="0" borderId="2" xfId="0" applyNumberFormat="1" applyFill="1" applyBorder="1" applyAlignment="1">
      <alignment wrapText="1"/>
    </xf>
    <xf numFmtId="0" fontId="0" fillId="4" borderId="11" xfId="0" applyFill="1" applyBorder="1" applyAlignment="1">
      <alignment horizontal="right"/>
    </xf>
    <xf numFmtId="164" fontId="4" fillId="0" borderId="2" xfId="0" applyNumberFormat="1" applyFont="1" applyBorder="1"/>
    <xf numFmtId="0" fontId="0" fillId="0" borderId="1" xfId="0" applyFont="1" applyFill="1" applyBorder="1" applyAlignment="1">
      <alignment horizontal="left"/>
    </xf>
    <xf numFmtId="164" fontId="0" fillId="0" borderId="2" xfId="0" applyNumberFormat="1" applyFont="1" applyFill="1" applyBorder="1"/>
    <xf numFmtId="0" fontId="0" fillId="4" borderId="1" xfId="0" applyFont="1" applyFill="1" applyBorder="1" applyAlignment="1">
      <alignment horizontal="left"/>
    </xf>
    <xf numFmtId="164" fontId="0" fillId="0" borderId="2" xfId="0" applyNumberFormat="1" applyFont="1" applyBorder="1" applyAlignment="1">
      <alignment horizontal="right"/>
    </xf>
    <xf numFmtId="0" fontId="0" fillId="4" borderId="11" xfId="0" applyFont="1" applyFill="1" applyBorder="1" applyAlignment="1">
      <alignment horizontal="left"/>
    </xf>
    <xf numFmtId="164" fontId="0" fillId="0" borderId="2" xfId="0" applyNumberFormat="1" applyFont="1" applyBorder="1"/>
    <xf numFmtId="0" fontId="1" fillId="5" borderId="2" xfId="0" applyFont="1" applyFill="1" applyBorder="1"/>
    <xf numFmtId="0" fontId="1" fillId="0" borderId="0" xfId="0" applyFont="1" applyFill="1" applyBorder="1" applyAlignment="1"/>
    <xf numFmtId="0" fontId="5" fillId="5" borderId="12" xfId="0" applyFont="1" applyFill="1" applyBorder="1"/>
    <xf numFmtId="164" fontId="0" fillId="0" borderId="2" xfId="0" applyNumberFormat="1" applyFill="1" applyBorder="1"/>
    <xf numFmtId="0" fontId="0" fillId="2" borderId="0" xfId="0" applyFill="1"/>
    <xf numFmtId="0" fontId="2" fillId="2" borderId="2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0" fillId="4" borderId="2" xfId="0" applyFill="1" applyBorder="1" applyAlignment="1">
      <alignment horizontal="right"/>
    </xf>
    <xf numFmtId="164" fontId="0" fillId="0" borderId="2" xfId="0" applyNumberFormat="1" applyBorder="1" applyAlignment="1">
      <alignment horizontal="center"/>
    </xf>
    <xf numFmtId="14" fontId="4" fillId="0" borderId="2" xfId="0" applyNumberFormat="1" applyFont="1" applyBorder="1"/>
    <xf numFmtId="14" fontId="0" fillId="0" borderId="2" xfId="0" applyNumberFormat="1" applyBorder="1"/>
    <xf numFmtId="164" fontId="0" fillId="0" borderId="2" xfId="0" applyNumberFormat="1" applyBorder="1" applyAlignment="1">
      <alignment horizontal="left"/>
    </xf>
    <xf numFmtId="0" fontId="2" fillId="2" borderId="15" xfId="0" applyFont="1" applyFill="1" applyBorder="1" applyAlignment="1">
      <alignment horizontal="left"/>
    </xf>
    <xf numFmtId="0" fontId="0" fillId="0" borderId="2" xfId="0" applyNumberFormat="1" applyBorder="1" applyAlignment="1">
      <alignment horizontal="left"/>
    </xf>
    <xf numFmtId="0" fontId="3" fillId="0" borderId="2" xfId="0" applyFont="1" applyBorder="1" applyAlignment="1">
      <alignment horizontal="center"/>
    </xf>
    <xf numFmtId="0" fontId="0" fillId="2" borderId="2" xfId="0" applyFill="1" applyBorder="1"/>
    <xf numFmtId="0" fontId="1" fillId="0" borderId="2" xfId="0" applyFont="1" applyBorder="1" applyAlignment="1">
      <alignment horizontal="center"/>
    </xf>
    <xf numFmtId="0" fontId="0" fillId="0" borderId="2" xfId="0" applyFont="1" applyFill="1" applyBorder="1" applyAlignment="1">
      <alignment horizontal="right" vertical="center"/>
    </xf>
    <xf numFmtId="0" fontId="0" fillId="0" borderId="0" xfId="0" applyFill="1" applyAlignment="1">
      <alignment horizontal="right"/>
    </xf>
    <xf numFmtId="42" fontId="0" fillId="0" borderId="2" xfId="0" applyNumberFormat="1" applyFill="1" applyBorder="1" applyAlignment="1">
      <alignment horizontal="center" vertical="center"/>
    </xf>
    <xf numFmtId="14" fontId="0" fillId="0" borderId="2" xfId="0" applyNumberFormat="1" applyFill="1" applyBorder="1" applyAlignment="1">
      <alignment horizontal="center" vertical="center"/>
    </xf>
    <xf numFmtId="14" fontId="0" fillId="0" borderId="2" xfId="0" applyNumberFormat="1" applyFill="1" applyBorder="1" applyAlignment="1">
      <alignment horizontal="right" vertical="center"/>
    </xf>
    <xf numFmtId="49" fontId="0" fillId="0" borderId="2" xfId="0" applyNumberFormat="1" applyFill="1" applyBorder="1" applyAlignment="1">
      <alignment vertical="center"/>
    </xf>
    <xf numFmtId="14" fontId="0" fillId="0" borderId="0" xfId="0" applyNumberFormat="1"/>
    <xf numFmtId="49" fontId="0" fillId="0" borderId="2" xfId="0" applyNumberFormat="1" applyFill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NumberFormat="1" applyBorder="1"/>
    <xf numFmtId="0" fontId="0" fillId="4" borderId="1" xfId="0" applyFont="1" applyFill="1" applyBorder="1" applyAlignment="1">
      <alignment horizontal="right"/>
    </xf>
    <xf numFmtId="164" fontId="3" fillId="5" borderId="2" xfId="0" applyNumberFormat="1" applyFont="1" applyFill="1" applyBorder="1"/>
    <xf numFmtId="164" fontId="6" fillId="5" borderId="2" xfId="0" applyNumberFormat="1" applyFont="1" applyFill="1" applyBorder="1"/>
    <xf numFmtId="164" fontId="7" fillId="5" borderId="12" xfId="0" applyNumberFormat="1" applyFont="1" applyFill="1" applyBorder="1"/>
    <xf numFmtId="0" fontId="0" fillId="0" borderId="17" xfId="0" applyFont="1" applyFill="1" applyBorder="1" applyAlignment="1">
      <alignment horizontal="right"/>
    </xf>
    <xf numFmtId="0" fontId="0" fillId="0" borderId="2" xfId="0" applyFont="1" applyFill="1" applyBorder="1" applyAlignment="1">
      <alignment horizontal="right"/>
    </xf>
    <xf numFmtId="164" fontId="0" fillId="0" borderId="18" xfId="0" applyNumberFormat="1" applyFont="1" applyFill="1" applyBorder="1"/>
    <xf numFmtId="164" fontId="0" fillId="0" borderId="18" xfId="0" applyNumberFormat="1" applyFill="1" applyBorder="1" applyAlignment="1">
      <alignment wrapText="1"/>
    </xf>
    <xf numFmtId="0" fontId="0" fillId="0" borderId="11" xfId="0" applyFont="1" applyBorder="1" applyAlignment="1">
      <alignment horizontal="right"/>
    </xf>
    <xf numFmtId="0" fontId="0" fillId="0" borderId="2" xfId="0" quotePrefix="1" applyBorder="1"/>
    <xf numFmtId="0" fontId="0" fillId="0" borderId="2" xfId="0" applyFont="1" applyFill="1" applyBorder="1" applyAlignment="1">
      <alignment vertical="center"/>
    </xf>
    <xf numFmtId="0" fontId="0" fillId="0" borderId="2" xfId="0" quotePrefix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 wrapText="1"/>
    </xf>
    <xf numFmtId="164" fontId="1" fillId="5" borderId="2" xfId="0" applyNumberFormat="1" applyFont="1" applyFill="1" applyBorder="1"/>
    <xf numFmtId="0" fontId="8" fillId="5" borderId="10" xfId="0" applyFont="1" applyFill="1" applyBorder="1"/>
    <xf numFmtId="164" fontId="8" fillId="5" borderId="10" xfId="0" applyNumberFormat="1" applyFont="1" applyFill="1" applyBorder="1"/>
    <xf numFmtId="0" fontId="1" fillId="5" borderId="11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left"/>
    </xf>
    <xf numFmtId="0" fontId="0" fillId="0" borderId="1" xfId="0" applyFont="1" applyBorder="1" applyAlignment="1">
      <alignment horizontal="right" wrapText="1"/>
    </xf>
    <xf numFmtId="0" fontId="2" fillId="2" borderId="2" xfId="0" applyFont="1" applyFill="1" applyBorder="1" applyAlignment="1">
      <alignment horizontal="center"/>
    </xf>
    <xf numFmtId="164" fontId="1" fillId="0" borderId="6" xfId="0" applyNumberFormat="1" applyFont="1" applyBorder="1" applyAlignment="1">
      <alignment horizontal="left" vertical="center" wrapText="1"/>
    </xf>
    <xf numFmtId="164" fontId="1" fillId="0" borderId="7" xfId="0" applyNumberFormat="1" applyFont="1" applyBorder="1" applyAlignment="1">
      <alignment horizontal="left" vertical="center" wrapText="1"/>
    </xf>
    <xf numFmtId="164" fontId="1" fillId="0" borderId="8" xfId="0" applyNumberFormat="1" applyFont="1" applyBorder="1" applyAlignment="1">
      <alignment horizontal="left" vertical="center" wrapText="1"/>
    </xf>
    <xf numFmtId="164" fontId="1" fillId="0" borderId="9" xfId="0" applyNumberFormat="1" applyFont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16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ALAPT&#193;BL&#193;K\MARTONKULT\2025\ALAPT&#193;BLA_MARTONKULT_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2)ML"/>
      <sheetName val="(3)MI"/>
      <sheetName val="(4)MP"/>
      <sheetName val="(5)OL"/>
      <sheetName val="(6)OI"/>
      <sheetName val="(7)OP"/>
      <sheetName val="(8)KL"/>
      <sheetName val="(9)KI"/>
      <sheetName val="(10)KP"/>
      <sheetName val="(11)TI"/>
      <sheetName val="projektkód"/>
      <sheetName val="kontírkód"/>
      <sheetName val="vevő; szállító törzs"/>
      <sheetName val="munkavállalói törzs"/>
      <sheetName val="ALAPTÁBL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4"/>
  <sheetViews>
    <sheetView workbookViewId="0">
      <selection activeCell="E1" sqref="E1"/>
    </sheetView>
  </sheetViews>
  <sheetFormatPr defaultRowHeight="15" x14ac:dyDescent="0.25"/>
  <cols>
    <col min="1" max="1" width="38.28515625" customWidth="1"/>
    <col min="2" max="2" width="18.28515625" customWidth="1"/>
    <col min="3" max="3" width="25.7109375" customWidth="1"/>
    <col min="4" max="4" width="17.28515625" customWidth="1"/>
    <col min="5" max="5" width="23.28515625" customWidth="1"/>
  </cols>
  <sheetData>
    <row r="1" spans="1:5" ht="18.75" x14ac:dyDescent="0.3">
      <c r="A1" s="75" t="s">
        <v>282</v>
      </c>
      <c r="B1" s="75"/>
      <c r="C1" s="75"/>
      <c r="D1" s="34" t="s">
        <v>3</v>
      </c>
      <c r="E1" s="33"/>
    </row>
    <row r="2" spans="1:5" ht="14.45" customHeight="1" x14ac:dyDescent="0.25">
      <c r="A2" s="2" t="s">
        <v>7</v>
      </c>
      <c r="B2" s="2" t="s">
        <v>0</v>
      </c>
      <c r="C2" s="3" t="s">
        <v>1</v>
      </c>
      <c r="D2" s="3" t="s">
        <v>35</v>
      </c>
      <c r="E2" s="43" t="s">
        <v>36</v>
      </c>
    </row>
    <row r="3" spans="1:5" ht="14.45" customHeight="1" x14ac:dyDescent="0.25">
      <c r="A3" s="35" t="s">
        <v>4</v>
      </c>
      <c r="B3" s="4">
        <f>SUM(B4:B4)</f>
        <v>0</v>
      </c>
      <c r="C3" s="5"/>
      <c r="D3" s="6"/>
      <c r="E3" s="15"/>
    </row>
    <row r="4" spans="1:5" ht="14.45" customHeight="1" x14ac:dyDescent="0.25">
      <c r="A4" s="36"/>
      <c r="B4" s="7"/>
      <c r="C4" s="5"/>
      <c r="D4" s="38"/>
      <c r="E4" s="15"/>
    </row>
    <row r="5" spans="1:5" ht="14.45" customHeight="1" x14ac:dyDescent="0.25">
      <c r="A5" s="35" t="s">
        <v>5</v>
      </c>
      <c r="B5" s="4">
        <f>SUM(B6:B15)</f>
        <v>1734700</v>
      </c>
      <c r="C5" s="5"/>
      <c r="D5" s="39"/>
      <c r="E5" s="15"/>
    </row>
    <row r="6" spans="1:5" ht="14.45" customHeight="1" x14ac:dyDescent="0.25">
      <c r="A6" s="36" t="s">
        <v>15</v>
      </c>
      <c r="B6" s="6">
        <v>287200</v>
      </c>
      <c r="C6" s="5" t="s">
        <v>38</v>
      </c>
      <c r="D6" s="39">
        <v>45709</v>
      </c>
      <c r="E6" s="40" t="s">
        <v>39</v>
      </c>
    </row>
    <row r="7" spans="1:5" ht="14.45" customHeight="1" x14ac:dyDescent="0.25">
      <c r="A7" s="46" t="s">
        <v>40</v>
      </c>
      <c r="B7" s="48">
        <v>190500</v>
      </c>
      <c r="C7" s="5" t="s">
        <v>56</v>
      </c>
      <c r="D7" s="50">
        <v>45689</v>
      </c>
      <c r="E7" s="51" t="s">
        <v>48</v>
      </c>
    </row>
    <row r="8" spans="1:5" ht="14.45" customHeight="1" x14ac:dyDescent="0.25">
      <c r="A8" s="46" t="s">
        <v>41</v>
      </c>
      <c r="B8" s="48">
        <v>72000</v>
      </c>
      <c r="C8" s="5" t="s">
        <v>57</v>
      </c>
      <c r="D8" s="50">
        <v>45692</v>
      </c>
      <c r="E8" s="51" t="s">
        <v>49</v>
      </c>
    </row>
    <row r="9" spans="1:5" ht="14.45" customHeight="1" x14ac:dyDescent="0.25">
      <c r="A9" s="46" t="s">
        <v>42</v>
      </c>
      <c r="B9" s="48">
        <v>50000</v>
      </c>
      <c r="C9" s="5" t="s">
        <v>58</v>
      </c>
      <c r="D9" s="50">
        <v>45708</v>
      </c>
      <c r="E9" s="51" t="s">
        <v>50</v>
      </c>
    </row>
    <row r="10" spans="1:5" ht="14.45" customHeight="1" x14ac:dyDescent="0.25">
      <c r="A10" s="46" t="s">
        <v>43</v>
      </c>
      <c r="B10" s="48">
        <v>100000</v>
      </c>
      <c r="C10" s="5" t="s">
        <v>58</v>
      </c>
      <c r="D10" s="50">
        <v>45708</v>
      </c>
      <c r="E10" s="51" t="s">
        <v>51</v>
      </c>
    </row>
    <row r="11" spans="1:5" ht="14.45" customHeight="1" x14ac:dyDescent="0.25">
      <c r="A11" s="46" t="s">
        <v>44</v>
      </c>
      <c r="B11" s="48">
        <v>100000</v>
      </c>
      <c r="C11" s="5" t="s">
        <v>58</v>
      </c>
      <c r="D11" s="50">
        <v>45708</v>
      </c>
      <c r="E11" s="51" t="s">
        <v>52</v>
      </c>
    </row>
    <row r="12" spans="1:5" ht="14.45" customHeight="1" x14ac:dyDescent="0.25">
      <c r="A12" s="46" t="s">
        <v>45</v>
      </c>
      <c r="B12" s="48">
        <v>50000</v>
      </c>
      <c r="C12" s="5" t="s">
        <v>58</v>
      </c>
      <c r="D12" s="50">
        <v>45708</v>
      </c>
      <c r="E12" s="51" t="s">
        <v>53</v>
      </c>
    </row>
    <row r="13" spans="1:5" ht="14.45" customHeight="1" x14ac:dyDescent="0.25">
      <c r="A13" s="47" t="s">
        <v>46</v>
      </c>
      <c r="B13" s="48">
        <v>700000</v>
      </c>
      <c r="C13" s="5" t="s">
        <v>58</v>
      </c>
      <c r="D13" s="50">
        <v>45708</v>
      </c>
      <c r="E13" s="51" t="s">
        <v>54</v>
      </c>
    </row>
    <row r="14" spans="1:5" ht="14.45" customHeight="1" x14ac:dyDescent="0.25">
      <c r="A14" s="46" t="s">
        <v>47</v>
      </c>
      <c r="B14" s="48">
        <v>185000</v>
      </c>
      <c r="C14" s="5" t="s">
        <v>59</v>
      </c>
      <c r="D14" s="50">
        <v>45700</v>
      </c>
      <c r="E14" s="51" t="s">
        <v>55</v>
      </c>
    </row>
    <row r="15" spans="1:5" ht="14.45" customHeight="1" x14ac:dyDescent="0.25">
      <c r="A15" s="36"/>
      <c r="B15" s="24"/>
      <c r="C15" s="5"/>
      <c r="D15" s="39"/>
      <c r="E15" s="15"/>
    </row>
    <row r="16" spans="1:5" ht="14.45" customHeight="1" x14ac:dyDescent="0.25">
      <c r="A16" s="36"/>
      <c r="B16" s="28"/>
      <c r="C16" s="5"/>
      <c r="D16" s="39"/>
      <c r="E16" s="15"/>
    </row>
    <row r="17" spans="1:5" ht="14.45" customHeight="1" x14ac:dyDescent="0.25">
      <c r="A17" s="35" t="s">
        <v>6</v>
      </c>
      <c r="B17" s="4">
        <f>SUM(B18:B18)</f>
        <v>0</v>
      </c>
      <c r="C17" s="5"/>
      <c r="D17" s="39"/>
      <c r="E17" s="15"/>
    </row>
    <row r="18" spans="1:5" ht="14.45" customHeight="1" x14ac:dyDescent="0.25">
      <c r="A18" s="12"/>
      <c r="B18" s="24"/>
      <c r="C18" s="5"/>
      <c r="D18" s="39"/>
      <c r="E18" s="15"/>
    </row>
    <row r="19" spans="1:5" ht="14.45" customHeight="1" x14ac:dyDescent="0.25">
      <c r="A19" s="29" t="s">
        <v>277</v>
      </c>
      <c r="B19" s="69">
        <v>4000000</v>
      </c>
      <c r="C19" s="15"/>
      <c r="D19" s="6"/>
      <c r="E19" s="15"/>
    </row>
    <row r="20" spans="1:5" ht="14.45" customHeight="1" thickBot="1" x14ac:dyDescent="0.3">
      <c r="A20" s="70" t="s">
        <v>2</v>
      </c>
      <c r="B20" s="71">
        <f>SUM(B3+B5+B17)</f>
        <v>1734700</v>
      </c>
      <c r="C20" s="76" t="s">
        <v>31</v>
      </c>
      <c r="D20" s="77"/>
    </row>
    <row r="21" spans="1:5" ht="14.45" customHeight="1" x14ac:dyDescent="0.25">
      <c r="C21" s="76"/>
      <c r="D21" s="77"/>
    </row>
    <row r="22" spans="1:5" ht="14.45" customHeight="1" thickBot="1" x14ac:dyDescent="0.3">
      <c r="C22" s="78"/>
      <c r="D22" s="79"/>
    </row>
    <row r="23" spans="1:5" ht="14.45" customHeight="1" x14ac:dyDescent="0.25"/>
    <row r="24" spans="1:5" ht="14.45" customHeight="1" x14ac:dyDescent="0.25"/>
  </sheetData>
  <mergeCells count="2">
    <mergeCell ref="A1:C1"/>
    <mergeCell ref="C20:D22"/>
  </mergeCell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'K:\ALAPTÁBLÁK\MARTONKULT\2025\[ALAPTÁBLA_MARTONKULT_2025.xlsx]vevő; szállító törzs'!#REF!</xm:f>
          </x14:formula1>
          <xm:sqref>A7:A14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8"/>
  <sheetViews>
    <sheetView workbookViewId="0">
      <selection sqref="A1:C1"/>
    </sheetView>
  </sheetViews>
  <sheetFormatPr defaultRowHeight="15" x14ac:dyDescent="0.25"/>
  <cols>
    <col min="1" max="1" width="38.28515625" customWidth="1"/>
    <col min="2" max="2" width="18.28515625" customWidth="1"/>
    <col min="3" max="3" width="23.28515625" customWidth="1"/>
    <col min="4" max="4" width="19.28515625" customWidth="1"/>
    <col min="5" max="5" width="20.85546875" customWidth="1"/>
  </cols>
  <sheetData>
    <row r="1" spans="1:5" ht="18.75" x14ac:dyDescent="0.3">
      <c r="A1" s="80" t="s">
        <v>281</v>
      </c>
      <c r="B1" s="81"/>
      <c r="C1" s="82"/>
      <c r="D1" s="41" t="s">
        <v>3</v>
      </c>
      <c r="E1" s="33"/>
    </row>
    <row r="2" spans="1:5" ht="14.45" customHeight="1" x14ac:dyDescent="0.25">
      <c r="A2" s="1" t="s">
        <v>7</v>
      </c>
      <c r="B2" s="2" t="s">
        <v>0</v>
      </c>
      <c r="C2" s="3" t="s">
        <v>1</v>
      </c>
      <c r="D2" s="3" t="s">
        <v>35</v>
      </c>
      <c r="E2" s="43" t="s">
        <v>36</v>
      </c>
    </row>
    <row r="3" spans="1:5" ht="14.45" customHeight="1" x14ac:dyDescent="0.25">
      <c r="A3" s="11" t="s">
        <v>4</v>
      </c>
      <c r="B3" s="4">
        <v>0</v>
      </c>
      <c r="C3" s="5"/>
      <c r="D3" s="6"/>
      <c r="E3" s="15"/>
    </row>
    <row r="4" spans="1:5" ht="14.45" customHeight="1" x14ac:dyDescent="0.25">
      <c r="A4" s="15"/>
      <c r="B4" s="15"/>
      <c r="C4" s="15"/>
      <c r="D4" s="15"/>
      <c r="E4" s="15"/>
    </row>
    <row r="5" spans="1:5" ht="14.45" customHeight="1" x14ac:dyDescent="0.25">
      <c r="A5" s="11" t="s">
        <v>5</v>
      </c>
      <c r="B5" s="4">
        <f>SUM(B6:B16)</f>
        <v>2652140</v>
      </c>
      <c r="C5" s="5"/>
      <c r="D5" s="39"/>
      <c r="E5" s="15"/>
    </row>
    <row r="6" spans="1:5" ht="14.45" customHeight="1" x14ac:dyDescent="0.25">
      <c r="A6" s="9" t="s">
        <v>66</v>
      </c>
      <c r="B6" s="6">
        <v>264000</v>
      </c>
      <c r="C6" s="5" t="s">
        <v>67</v>
      </c>
      <c r="D6" s="39">
        <v>45812</v>
      </c>
      <c r="E6" s="51" t="s">
        <v>68</v>
      </c>
    </row>
    <row r="7" spans="1:5" ht="14.45" customHeight="1" x14ac:dyDescent="0.25">
      <c r="A7" s="9" t="s">
        <v>15</v>
      </c>
      <c r="B7" s="6">
        <v>156000</v>
      </c>
      <c r="C7" s="5" t="s">
        <v>29</v>
      </c>
      <c r="D7" s="39">
        <v>45812</v>
      </c>
      <c r="E7" s="40" t="s">
        <v>69</v>
      </c>
    </row>
    <row r="8" spans="1:5" ht="14.45" customHeight="1" x14ac:dyDescent="0.25">
      <c r="A8" s="9" t="s">
        <v>70</v>
      </c>
      <c r="B8" s="6">
        <v>120000</v>
      </c>
      <c r="C8" s="5" t="s">
        <v>71</v>
      </c>
      <c r="D8" s="39">
        <v>45812</v>
      </c>
      <c r="E8" s="40" t="s">
        <v>72</v>
      </c>
    </row>
    <row r="9" spans="1:5" ht="14.45" customHeight="1" x14ac:dyDescent="0.25">
      <c r="A9" s="9" t="s">
        <v>73</v>
      </c>
      <c r="B9" s="6">
        <v>908050</v>
      </c>
      <c r="C9" s="5" t="s">
        <v>10</v>
      </c>
      <c r="D9" s="39">
        <v>45812</v>
      </c>
      <c r="E9" s="40" t="s">
        <v>74</v>
      </c>
    </row>
    <row r="10" spans="1:5" ht="14.45" customHeight="1" x14ac:dyDescent="0.25">
      <c r="A10" s="9" t="s">
        <v>41</v>
      </c>
      <c r="B10" s="6">
        <v>144000</v>
      </c>
      <c r="C10" s="5" t="s">
        <v>57</v>
      </c>
      <c r="D10" s="39">
        <v>45805</v>
      </c>
      <c r="E10" s="40" t="s">
        <v>75</v>
      </c>
    </row>
    <row r="11" spans="1:5" ht="14.45" customHeight="1" x14ac:dyDescent="0.25">
      <c r="A11" s="9" t="s">
        <v>76</v>
      </c>
      <c r="B11" s="6">
        <v>356000</v>
      </c>
      <c r="C11" s="5" t="s">
        <v>77</v>
      </c>
      <c r="D11" s="39">
        <v>45805</v>
      </c>
      <c r="E11" s="40" t="s">
        <v>78</v>
      </c>
    </row>
    <row r="12" spans="1:5" ht="14.45" customHeight="1" x14ac:dyDescent="0.25">
      <c r="A12" s="9" t="s">
        <v>82</v>
      </c>
      <c r="B12" s="6">
        <v>339090</v>
      </c>
      <c r="C12" s="5" t="s">
        <v>83</v>
      </c>
      <c r="D12" s="39">
        <v>45806</v>
      </c>
      <c r="E12" s="40" t="s">
        <v>84</v>
      </c>
    </row>
    <row r="13" spans="1:5" ht="14.45" customHeight="1" x14ac:dyDescent="0.25">
      <c r="A13" s="9" t="s">
        <v>11</v>
      </c>
      <c r="B13" s="6">
        <v>105000</v>
      </c>
      <c r="C13" s="5" t="s">
        <v>12</v>
      </c>
      <c r="D13" s="39">
        <v>45812</v>
      </c>
      <c r="E13" s="42" t="s">
        <v>85</v>
      </c>
    </row>
    <row r="14" spans="1:5" ht="14.45" customHeight="1" x14ac:dyDescent="0.25">
      <c r="A14" s="9" t="s">
        <v>27</v>
      </c>
      <c r="B14" s="6">
        <v>260000</v>
      </c>
      <c r="C14" s="5" t="s">
        <v>86</v>
      </c>
      <c r="D14" s="39">
        <v>45819</v>
      </c>
      <c r="E14" s="40">
        <v>20250020</v>
      </c>
    </row>
    <row r="15" spans="1:5" ht="14.45" customHeight="1" x14ac:dyDescent="0.25">
      <c r="A15" s="9"/>
      <c r="B15" s="6"/>
      <c r="C15" s="5"/>
      <c r="D15" s="39"/>
      <c r="E15" s="40"/>
    </row>
    <row r="16" spans="1:5" ht="14.45" customHeight="1" x14ac:dyDescent="0.25">
      <c r="A16" s="9"/>
      <c r="B16" s="13"/>
      <c r="C16" s="5"/>
      <c r="D16" s="39"/>
      <c r="E16" s="15"/>
    </row>
    <row r="17" spans="1:5" ht="14.45" customHeight="1" x14ac:dyDescent="0.25">
      <c r="A17" s="11" t="s">
        <v>6</v>
      </c>
      <c r="B17" s="4">
        <f>SUM(B18:B21)</f>
        <v>107550</v>
      </c>
      <c r="C17" s="5"/>
      <c r="D17" s="49"/>
      <c r="E17" s="51"/>
    </row>
    <row r="18" spans="1:5" ht="14.45" customHeight="1" x14ac:dyDescent="0.25">
      <c r="A18" s="46" t="s">
        <v>61</v>
      </c>
      <c r="B18" s="17">
        <v>8000</v>
      </c>
      <c r="C18" s="5" t="s">
        <v>28</v>
      </c>
      <c r="D18" s="49">
        <v>45802</v>
      </c>
      <c r="E18" s="51" t="s">
        <v>64</v>
      </c>
    </row>
    <row r="19" spans="1:5" ht="14.45" customHeight="1" x14ac:dyDescent="0.25">
      <c r="A19" s="46" t="s">
        <v>62</v>
      </c>
      <c r="B19" s="17">
        <v>1000</v>
      </c>
      <c r="C19" s="5" t="s">
        <v>63</v>
      </c>
      <c r="D19" s="49">
        <v>45798</v>
      </c>
      <c r="E19" s="51" t="s">
        <v>65</v>
      </c>
    </row>
    <row r="20" spans="1:5" ht="14.45" customHeight="1" x14ac:dyDescent="0.25">
      <c r="A20" s="8" t="s">
        <v>79</v>
      </c>
      <c r="B20" s="17">
        <v>14640</v>
      </c>
      <c r="C20" s="5" t="s">
        <v>80</v>
      </c>
      <c r="D20" s="39">
        <v>45802</v>
      </c>
      <c r="E20" s="15" t="s">
        <v>81</v>
      </c>
    </row>
    <row r="21" spans="1:5" ht="14.45" customHeight="1" x14ac:dyDescent="0.25">
      <c r="A21" s="10" t="s">
        <v>87</v>
      </c>
      <c r="B21" s="17">
        <v>83910</v>
      </c>
      <c r="C21" s="5" t="s">
        <v>88</v>
      </c>
      <c r="D21" s="39">
        <v>45828</v>
      </c>
      <c r="E21" s="15" t="s">
        <v>89</v>
      </c>
    </row>
    <row r="22" spans="1:5" ht="14.45" customHeight="1" x14ac:dyDescent="0.25">
      <c r="A22" s="14"/>
      <c r="B22" s="17"/>
      <c r="C22" s="5"/>
      <c r="D22" s="39"/>
      <c r="E22" s="15"/>
    </row>
    <row r="23" spans="1:5" ht="14.45" customHeight="1" x14ac:dyDescent="0.25">
      <c r="A23" s="72" t="s">
        <v>277</v>
      </c>
      <c r="B23" s="69">
        <v>2500000</v>
      </c>
      <c r="C23" s="5"/>
      <c r="D23" s="39"/>
      <c r="E23" s="15"/>
    </row>
    <row r="24" spans="1:5" ht="14.45" customHeight="1" thickBot="1" x14ac:dyDescent="0.3">
      <c r="A24" s="70" t="s">
        <v>2</v>
      </c>
      <c r="B24" s="71">
        <f>SUM(B17,B5,)</f>
        <v>2759690</v>
      </c>
      <c r="C24" s="76" t="s">
        <v>31</v>
      </c>
      <c r="D24" s="77"/>
    </row>
    <row r="25" spans="1:5" ht="14.45" customHeight="1" x14ac:dyDescent="0.25">
      <c r="C25" s="76"/>
      <c r="D25" s="77"/>
    </row>
    <row r="26" spans="1:5" ht="14.45" customHeight="1" thickBot="1" x14ac:dyDescent="0.3">
      <c r="C26" s="78"/>
      <c r="D26" s="79"/>
    </row>
    <row r="27" spans="1:5" ht="14.45" customHeight="1" x14ac:dyDescent="0.25"/>
    <row r="28" spans="1:5" ht="14.45" customHeight="1" x14ac:dyDescent="0.25"/>
  </sheetData>
  <mergeCells count="2">
    <mergeCell ref="A1:C1"/>
    <mergeCell ref="C24:D26"/>
  </mergeCell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'K:\ALAPTÁBLÁK\MARTONKULT\2025\[ALAPTÁBLA_MARTONKULT_2025.xlsx]vevő; szállító törzs'!#REF!</xm:f>
          </x14:formula1>
          <xm:sqref>A18:A19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7"/>
  <sheetViews>
    <sheetView workbookViewId="0">
      <selection activeCell="E28" sqref="E28"/>
    </sheetView>
  </sheetViews>
  <sheetFormatPr defaultRowHeight="15" x14ac:dyDescent="0.25"/>
  <cols>
    <col min="1" max="1" width="38.28515625" customWidth="1"/>
    <col min="2" max="2" width="18.28515625" customWidth="1"/>
    <col min="3" max="3" width="24.140625" customWidth="1"/>
    <col min="4" max="4" width="15.28515625" customWidth="1"/>
    <col min="5" max="5" width="21.85546875" customWidth="1"/>
  </cols>
  <sheetData>
    <row r="1" spans="1:5" ht="18.75" x14ac:dyDescent="0.3">
      <c r="A1" s="80" t="s">
        <v>90</v>
      </c>
      <c r="B1" s="81"/>
      <c r="C1" s="83"/>
      <c r="D1" s="41" t="s">
        <v>3</v>
      </c>
      <c r="E1" s="33"/>
    </row>
    <row r="2" spans="1:5" ht="14.45" customHeight="1" x14ac:dyDescent="0.25">
      <c r="A2" s="1" t="s">
        <v>7</v>
      </c>
      <c r="B2" s="2" t="s">
        <v>0</v>
      </c>
      <c r="C2" s="3" t="s">
        <v>1</v>
      </c>
      <c r="D2" s="3" t="s">
        <v>35</v>
      </c>
      <c r="E2" s="43" t="s">
        <v>36</v>
      </c>
    </row>
    <row r="3" spans="1:5" ht="14.45" customHeight="1" x14ac:dyDescent="0.25">
      <c r="A3" s="11" t="s">
        <v>4</v>
      </c>
      <c r="B3" s="4">
        <f>SUM(B4:B4)</f>
        <v>0</v>
      </c>
      <c r="C3" s="5"/>
      <c r="D3" s="6"/>
      <c r="E3" s="15"/>
    </row>
    <row r="4" spans="1:5" ht="14.45" customHeight="1" x14ac:dyDescent="0.25">
      <c r="A4" s="9"/>
      <c r="B4" s="7"/>
      <c r="C4" s="5"/>
      <c r="D4" s="22"/>
      <c r="E4" s="15"/>
    </row>
    <row r="5" spans="1:5" ht="14.45" customHeight="1" x14ac:dyDescent="0.25">
      <c r="A5" s="11" t="s">
        <v>5</v>
      </c>
      <c r="B5" s="4">
        <f>SUM(B6:B14)</f>
        <v>832475</v>
      </c>
      <c r="C5" s="5"/>
      <c r="D5" s="6"/>
      <c r="E5" s="15"/>
    </row>
    <row r="6" spans="1:5" ht="14.45" customHeight="1" x14ac:dyDescent="0.25">
      <c r="A6" s="9" t="s">
        <v>97</v>
      </c>
      <c r="B6" s="6">
        <v>72000</v>
      </c>
      <c r="C6" s="5" t="s">
        <v>98</v>
      </c>
      <c r="D6" s="52">
        <v>45812</v>
      </c>
      <c r="E6" s="39" t="s">
        <v>99</v>
      </c>
    </row>
    <row r="7" spans="1:5" ht="14.45" customHeight="1" x14ac:dyDescent="0.25">
      <c r="A7" s="9" t="s">
        <v>100</v>
      </c>
      <c r="B7" s="6">
        <v>247180</v>
      </c>
      <c r="C7" s="5" t="s">
        <v>101</v>
      </c>
      <c r="D7" s="39">
        <v>45812</v>
      </c>
      <c r="E7" s="40" t="s">
        <v>102</v>
      </c>
    </row>
    <row r="8" spans="1:5" ht="14.45" customHeight="1" x14ac:dyDescent="0.25">
      <c r="A8" s="9" t="s">
        <v>103</v>
      </c>
      <c r="B8" s="6">
        <v>305805</v>
      </c>
      <c r="C8" s="5" t="s">
        <v>29</v>
      </c>
      <c r="D8" s="39">
        <v>45812</v>
      </c>
      <c r="E8" s="40" t="s">
        <v>104</v>
      </c>
    </row>
    <row r="9" spans="1:5" ht="14.45" customHeight="1" x14ac:dyDescent="0.25">
      <c r="A9" s="9" t="s">
        <v>15</v>
      </c>
      <c r="B9" s="6">
        <v>175000</v>
      </c>
      <c r="C9" s="5" t="s">
        <v>29</v>
      </c>
      <c r="D9" s="39">
        <v>45812</v>
      </c>
      <c r="E9" s="40" t="s">
        <v>105</v>
      </c>
    </row>
    <row r="10" spans="1:5" ht="14.45" customHeight="1" x14ac:dyDescent="0.25">
      <c r="A10" s="9" t="s">
        <v>106</v>
      </c>
      <c r="B10" s="6">
        <v>6510</v>
      </c>
      <c r="C10" s="5" t="s">
        <v>107</v>
      </c>
      <c r="D10" s="39">
        <v>45801</v>
      </c>
      <c r="E10" s="40" t="s">
        <v>108</v>
      </c>
    </row>
    <row r="11" spans="1:5" ht="14.45" customHeight="1" x14ac:dyDescent="0.25">
      <c r="A11" s="9" t="s">
        <v>109</v>
      </c>
      <c r="B11" s="6">
        <v>7880</v>
      </c>
      <c r="C11" s="5" t="s">
        <v>110</v>
      </c>
      <c r="D11" s="39">
        <v>45801</v>
      </c>
      <c r="E11" s="40" t="s">
        <v>111</v>
      </c>
    </row>
    <row r="12" spans="1:5" ht="14.45" customHeight="1" x14ac:dyDescent="0.25">
      <c r="A12" s="9" t="s">
        <v>113</v>
      </c>
      <c r="B12" s="6">
        <v>5600</v>
      </c>
      <c r="C12" s="5" t="s">
        <v>112</v>
      </c>
      <c r="D12" s="39">
        <v>45802</v>
      </c>
      <c r="E12" s="40" t="s">
        <v>114</v>
      </c>
    </row>
    <row r="13" spans="1:5" ht="14.45" customHeight="1" x14ac:dyDescent="0.25">
      <c r="A13" s="9" t="s">
        <v>15</v>
      </c>
      <c r="B13" s="6">
        <v>12500</v>
      </c>
      <c r="C13" s="5" t="s">
        <v>29</v>
      </c>
      <c r="D13" s="39">
        <v>45814</v>
      </c>
      <c r="E13" s="40" t="s">
        <v>115</v>
      </c>
    </row>
    <row r="14" spans="1:5" ht="14.45" customHeight="1" x14ac:dyDescent="0.25">
      <c r="A14" s="9"/>
      <c r="B14" s="13"/>
      <c r="C14" s="5"/>
      <c r="D14" s="6"/>
      <c r="E14" s="15"/>
    </row>
    <row r="15" spans="1:5" ht="14.45" customHeight="1" x14ac:dyDescent="0.25">
      <c r="A15" s="11" t="s">
        <v>6</v>
      </c>
      <c r="B15" s="4">
        <f>SUM(B16:B21)</f>
        <v>241385</v>
      </c>
      <c r="C15" s="5"/>
      <c r="D15" s="6"/>
      <c r="E15" s="15"/>
    </row>
    <row r="16" spans="1:5" ht="14.45" customHeight="1" x14ac:dyDescent="0.25">
      <c r="A16" s="9" t="s">
        <v>87</v>
      </c>
      <c r="B16" s="6">
        <v>79890</v>
      </c>
      <c r="C16" s="5" t="s">
        <v>91</v>
      </c>
      <c r="D16" s="39">
        <v>45801</v>
      </c>
      <c r="E16" s="15" t="s">
        <v>92</v>
      </c>
    </row>
    <row r="17" spans="1:5" ht="14.45" customHeight="1" x14ac:dyDescent="0.25">
      <c r="A17" s="9" t="s">
        <v>93</v>
      </c>
      <c r="B17" s="6">
        <v>26460</v>
      </c>
      <c r="C17" s="5" t="s">
        <v>94</v>
      </c>
      <c r="D17" s="39">
        <v>45802</v>
      </c>
      <c r="E17" s="51"/>
    </row>
    <row r="18" spans="1:5" ht="14.45" customHeight="1" x14ac:dyDescent="0.25">
      <c r="A18" s="9" t="s">
        <v>93</v>
      </c>
      <c r="B18" s="6">
        <v>26460</v>
      </c>
      <c r="C18" s="5" t="s">
        <v>94</v>
      </c>
      <c r="D18" s="39">
        <v>45802</v>
      </c>
      <c r="E18" s="51" t="s">
        <v>95</v>
      </c>
    </row>
    <row r="19" spans="1:5" ht="14.45" customHeight="1" x14ac:dyDescent="0.25">
      <c r="A19" s="9" t="s">
        <v>25</v>
      </c>
      <c r="B19" s="6">
        <v>12935</v>
      </c>
      <c r="C19" s="5" t="s">
        <v>94</v>
      </c>
      <c r="D19" s="39">
        <v>45801</v>
      </c>
      <c r="E19" s="15" t="s">
        <v>96</v>
      </c>
    </row>
    <row r="20" spans="1:5" ht="14.45" customHeight="1" x14ac:dyDescent="0.25">
      <c r="A20" s="9" t="s">
        <v>87</v>
      </c>
      <c r="B20" s="6">
        <v>95640</v>
      </c>
      <c r="C20" s="5" t="s">
        <v>116</v>
      </c>
      <c r="D20" s="39">
        <v>45828</v>
      </c>
      <c r="E20" s="15" t="s">
        <v>117</v>
      </c>
    </row>
    <row r="21" spans="1:5" ht="14.45" customHeight="1" x14ac:dyDescent="0.25">
      <c r="A21" s="9"/>
      <c r="B21" s="6"/>
      <c r="C21" s="5"/>
      <c r="D21" s="39"/>
      <c r="E21" s="15"/>
    </row>
    <row r="22" spans="1:5" ht="14.45" customHeight="1" x14ac:dyDescent="0.25">
      <c r="A22" s="73" t="s">
        <v>277</v>
      </c>
      <c r="B22" s="69">
        <v>1000000</v>
      </c>
      <c r="C22" s="5"/>
      <c r="D22" s="39"/>
      <c r="E22" s="15"/>
    </row>
    <row r="23" spans="1:5" ht="14.45" customHeight="1" thickBot="1" x14ac:dyDescent="0.3">
      <c r="A23" s="70" t="s">
        <v>2</v>
      </c>
      <c r="B23" s="71">
        <f>SUM(B15,B5,B3,)</f>
        <v>1073860</v>
      </c>
      <c r="C23" s="76" t="s">
        <v>31</v>
      </c>
      <c r="D23" s="77"/>
    </row>
    <row r="24" spans="1:5" ht="14.45" customHeight="1" x14ac:dyDescent="0.25">
      <c r="C24" s="76"/>
      <c r="D24" s="77"/>
    </row>
    <row r="25" spans="1:5" ht="14.45" customHeight="1" thickBot="1" x14ac:dyDescent="0.3">
      <c r="C25" s="78"/>
      <c r="D25" s="79"/>
    </row>
    <row r="26" spans="1:5" ht="14.45" customHeight="1" x14ac:dyDescent="0.25"/>
    <row r="27" spans="1:5" ht="14.45" customHeight="1" x14ac:dyDescent="0.25"/>
  </sheetData>
  <mergeCells count="2">
    <mergeCell ref="A1:C1"/>
    <mergeCell ref="C23:D25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22"/>
  <sheetViews>
    <sheetView workbookViewId="0">
      <selection activeCell="E25" sqref="E25"/>
    </sheetView>
  </sheetViews>
  <sheetFormatPr defaultRowHeight="15" x14ac:dyDescent="0.25"/>
  <cols>
    <col min="1" max="1" width="28.85546875" customWidth="1"/>
    <col min="2" max="2" width="18.28515625" customWidth="1"/>
    <col min="3" max="3" width="25.7109375" customWidth="1"/>
    <col min="4" max="4" width="13.42578125" customWidth="1"/>
    <col min="5" max="5" width="18.7109375" customWidth="1"/>
  </cols>
  <sheetData>
    <row r="1" spans="1:5" ht="18.75" x14ac:dyDescent="0.3">
      <c r="A1" s="80" t="s">
        <v>144</v>
      </c>
      <c r="B1" s="81"/>
      <c r="C1" s="82"/>
      <c r="D1" s="41" t="s">
        <v>3</v>
      </c>
      <c r="E1" s="33"/>
    </row>
    <row r="2" spans="1:5" ht="14.45" customHeight="1" x14ac:dyDescent="0.25">
      <c r="A2" s="1" t="s">
        <v>7</v>
      </c>
      <c r="B2" s="2" t="s">
        <v>0</v>
      </c>
      <c r="C2" s="3" t="s">
        <v>1</v>
      </c>
      <c r="D2" s="3" t="s">
        <v>35</v>
      </c>
      <c r="E2" s="43" t="s">
        <v>36</v>
      </c>
    </row>
    <row r="3" spans="1:5" ht="14.45" customHeight="1" x14ac:dyDescent="0.25">
      <c r="A3" s="11" t="s">
        <v>4</v>
      </c>
      <c r="B3" s="4">
        <f>SUM(B4:B4)</f>
        <v>0</v>
      </c>
      <c r="C3" s="5"/>
      <c r="D3" s="6"/>
      <c r="E3" s="15"/>
    </row>
    <row r="4" spans="1:5" ht="14.45" customHeight="1" x14ac:dyDescent="0.25">
      <c r="A4" s="9"/>
      <c r="B4" s="7"/>
      <c r="C4" s="5"/>
      <c r="D4" s="22"/>
      <c r="E4" s="15"/>
    </row>
    <row r="5" spans="1:5" ht="14.45" customHeight="1" x14ac:dyDescent="0.25">
      <c r="A5" s="11" t="s">
        <v>5</v>
      </c>
      <c r="B5" s="4">
        <f>SUM(B6:B12)</f>
        <v>6201495</v>
      </c>
      <c r="C5" s="5"/>
      <c r="D5" s="39"/>
      <c r="E5" s="15"/>
    </row>
    <row r="6" spans="1:5" ht="14.45" customHeight="1" x14ac:dyDescent="0.25">
      <c r="A6" s="10" t="s">
        <v>23</v>
      </c>
      <c r="B6" s="24">
        <v>3000000</v>
      </c>
      <c r="C6" s="5" t="s">
        <v>9</v>
      </c>
      <c r="D6" s="50">
        <v>45785</v>
      </c>
      <c r="E6" s="53" t="s">
        <v>119</v>
      </c>
    </row>
    <row r="7" spans="1:5" ht="14.45" customHeight="1" x14ac:dyDescent="0.25">
      <c r="A7" s="10" t="s">
        <v>15</v>
      </c>
      <c r="B7" s="24">
        <v>100400</v>
      </c>
      <c r="C7" s="5" t="s">
        <v>29</v>
      </c>
      <c r="D7" s="50">
        <v>45812</v>
      </c>
      <c r="E7" s="53" t="s">
        <v>105</v>
      </c>
    </row>
    <row r="8" spans="1:5" ht="14.45" customHeight="1" x14ac:dyDescent="0.25">
      <c r="A8" s="10" t="s">
        <v>41</v>
      </c>
      <c r="B8" s="24">
        <v>216000</v>
      </c>
      <c r="C8" s="5" t="s">
        <v>57</v>
      </c>
      <c r="D8" s="39">
        <v>45805</v>
      </c>
      <c r="E8" s="54" t="s">
        <v>120</v>
      </c>
    </row>
    <row r="9" spans="1:5" ht="14.45" customHeight="1" x14ac:dyDescent="0.25">
      <c r="A9" s="10" t="s">
        <v>15</v>
      </c>
      <c r="B9" s="24">
        <v>39375</v>
      </c>
      <c r="C9" s="5" t="s">
        <v>101</v>
      </c>
      <c r="D9" s="39">
        <v>45806</v>
      </c>
      <c r="E9" s="54" t="s">
        <v>121</v>
      </c>
    </row>
    <row r="10" spans="1:5" ht="14.45" customHeight="1" x14ac:dyDescent="0.25">
      <c r="A10" s="56" t="s">
        <v>122</v>
      </c>
      <c r="B10" s="28">
        <v>45720</v>
      </c>
      <c r="C10" s="5" t="s">
        <v>26</v>
      </c>
      <c r="D10" s="39">
        <v>45813</v>
      </c>
      <c r="E10" s="40" t="s">
        <v>123</v>
      </c>
    </row>
    <row r="11" spans="1:5" ht="14.45" customHeight="1" x14ac:dyDescent="0.25">
      <c r="A11" s="56" t="s">
        <v>23</v>
      </c>
      <c r="B11" s="28">
        <v>2800000</v>
      </c>
      <c r="C11" s="5" t="s">
        <v>9</v>
      </c>
      <c r="D11" s="39">
        <v>45825</v>
      </c>
      <c r="E11" s="40" t="s">
        <v>124</v>
      </c>
    </row>
    <row r="12" spans="1:5" ht="14.45" customHeight="1" x14ac:dyDescent="0.25">
      <c r="A12" s="9"/>
      <c r="B12" s="6"/>
      <c r="C12" s="5"/>
      <c r="D12" s="39"/>
      <c r="E12" s="40"/>
    </row>
    <row r="13" spans="1:5" ht="14.45" customHeight="1" x14ac:dyDescent="0.25">
      <c r="A13" s="11" t="s">
        <v>6</v>
      </c>
      <c r="B13" s="4">
        <f>SUM(B14:B15)</f>
        <v>182240</v>
      </c>
      <c r="C13" s="5"/>
      <c r="D13" s="6"/>
      <c r="E13" s="15"/>
    </row>
    <row r="14" spans="1:5" ht="14.45" customHeight="1" x14ac:dyDescent="0.25">
      <c r="A14" s="10" t="s">
        <v>14</v>
      </c>
      <c r="B14" s="24">
        <v>127155</v>
      </c>
      <c r="C14" s="5" t="s">
        <v>125</v>
      </c>
      <c r="D14" s="39">
        <v>45828</v>
      </c>
      <c r="E14" s="15" t="s">
        <v>126</v>
      </c>
    </row>
    <row r="15" spans="1:5" ht="14.45" customHeight="1" x14ac:dyDescent="0.25">
      <c r="A15" s="10" t="s">
        <v>13</v>
      </c>
      <c r="B15" s="24">
        <v>55085</v>
      </c>
      <c r="C15" s="5" t="s">
        <v>127</v>
      </c>
      <c r="D15" s="39">
        <v>45849</v>
      </c>
      <c r="E15" s="55" t="s">
        <v>143</v>
      </c>
    </row>
    <row r="16" spans="1:5" ht="14.45" customHeight="1" x14ac:dyDescent="0.25">
      <c r="A16" s="10"/>
      <c r="B16" s="24"/>
      <c r="C16" s="5"/>
      <c r="D16" s="39"/>
      <c r="E16" s="55"/>
    </row>
    <row r="17" spans="1:5" ht="14.45" customHeight="1" x14ac:dyDescent="0.25">
      <c r="A17" s="73" t="s">
        <v>277</v>
      </c>
      <c r="B17" s="69">
        <v>6000000</v>
      </c>
      <c r="C17" s="5"/>
      <c r="D17" s="6"/>
      <c r="E17" s="15"/>
    </row>
    <row r="18" spans="1:5" ht="14.45" customHeight="1" thickBot="1" x14ac:dyDescent="0.3">
      <c r="A18" s="70" t="s">
        <v>2</v>
      </c>
      <c r="B18" s="71">
        <f>SUM(B13,B5,B3,)</f>
        <v>6383735</v>
      </c>
      <c r="C18" s="76" t="s">
        <v>31</v>
      </c>
      <c r="D18" s="77"/>
    </row>
    <row r="19" spans="1:5" ht="14.45" customHeight="1" x14ac:dyDescent="0.25">
      <c r="C19" s="76"/>
      <c r="D19" s="77"/>
    </row>
    <row r="20" spans="1:5" ht="14.45" customHeight="1" thickBot="1" x14ac:dyDescent="0.3">
      <c r="C20" s="78"/>
      <c r="D20" s="79"/>
    </row>
    <row r="21" spans="1:5" ht="14.45" customHeight="1" x14ac:dyDescent="0.25"/>
    <row r="22" spans="1:5" ht="14.45" customHeight="1" x14ac:dyDescent="0.25"/>
  </sheetData>
  <mergeCells count="2">
    <mergeCell ref="A1:C1"/>
    <mergeCell ref="C18:D20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9"/>
  <sheetViews>
    <sheetView workbookViewId="0">
      <selection activeCell="C13" sqref="C13"/>
    </sheetView>
  </sheetViews>
  <sheetFormatPr defaultRowHeight="15" x14ac:dyDescent="0.25"/>
  <cols>
    <col min="1" max="1" width="38.28515625" customWidth="1"/>
    <col min="2" max="2" width="18.28515625" customWidth="1"/>
    <col min="3" max="3" width="37.42578125" customWidth="1"/>
    <col min="4" max="4" width="15.28515625" customWidth="1"/>
    <col min="5" max="5" width="21.85546875" customWidth="1"/>
  </cols>
  <sheetData>
    <row r="1" spans="1:5" ht="18.75" x14ac:dyDescent="0.3">
      <c r="A1" s="80" t="s">
        <v>129</v>
      </c>
      <c r="B1" s="81"/>
      <c r="C1" s="83"/>
      <c r="D1" s="41" t="s">
        <v>3</v>
      </c>
      <c r="E1" s="33"/>
    </row>
    <row r="2" spans="1:5" ht="14.45" customHeight="1" x14ac:dyDescent="0.25">
      <c r="A2" s="1" t="s">
        <v>7</v>
      </c>
      <c r="B2" s="2" t="s">
        <v>0</v>
      </c>
      <c r="C2" s="3" t="s">
        <v>1</v>
      </c>
      <c r="D2" s="3" t="s">
        <v>35</v>
      </c>
      <c r="E2" s="43" t="s">
        <v>36</v>
      </c>
    </row>
    <row r="3" spans="1:5" ht="14.45" customHeight="1" x14ac:dyDescent="0.25">
      <c r="A3" s="11" t="s">
        <v>4</v>
      </c>
      <c r="B3" s="4">
        <f>SUM(B4:B4)</f>
        <v>0</v>
      </c>
      <c r="C3" s="5"/>
      <c r="D3" s="6"/>
      <c r="E3" s="15"/>
    </row>
    <row r="4" spans="1:5" ht="14.45" customHeight="1" x14ac:dyDescent="0.25">
      <c r="A4" s="9"/>
      <c r="B4" s="7"/>
      <c r="C4" s="5"/>
      <c r="D4" s="22"/>
      <c r="E4" s="15"/>
    </row>
    <row r="5" spans="1:5" ht="14.45" customHeight="1" x14ac:dyDescent="0.25">
      <c r="A5" s="11" t="s">
        <v>5</v>
      </c>
      <c r="B5" s="4">
        <f>SUM(B6:B10)</f>
        <v>1114140</v>
      </c>
      <c r="C5" s="5"/>
      <c r="D5" s="6"/>
      <c r="E5" s="15"/>
    </row>
    <row r="6" spans="1:5" ht="14.45" customHeight="1" x14ac:dyDescent="0.25">
      <c r="A6" s="9" t="s">
        <v>133</v>
      </c>
      <c r="B6" s="6">
        <v>305000</v>
      </c>
      <c r="C6" s="5" t="s">
        <v>134</v>
      </c>
      <c r="D6" s="52">
        <v>45826</v>
      </c>
      <c r="E6" s="39" t="s">
        <v>135</v>
      </c>
    </row>
    <row r="7" spans="1:5" ht="14.45" customHeight="1" x14ac:dyDescent="0.25">
      <c r="A7" s="9" t="s">
        <v>136</v>
      </c>
      <c r="B7" s="6">
        <v>787000</v>
      </c>
      <c r="C7" s="5" t="s">
        <v>137</v>
      </c>
      <c r="D7" s="39">
        <v>45826</v>
      </c>
      <c r="E7" s="40" t="s">
        <v>138</v>
      </c>
    </row>
    <row r="8" spans="1:5" ht="14.45" customHeight="1" x14ac:dyDescent="0.25">
      <c r="A8" s="9" t="s">
        <v>139</v>
      </c>
      <c r="B8" s="6">
        <v>22140</v>
      </c>
      <c r="C8" s="5" t="s">
        <v>140</v>
      </c>
      <c r="D8" s="39">
        <v>45848</v>
      </c>
      <c r="E8" s="40" t="s">
        <v>141</v>
      </c>
    </row>
    <row r="9" spans="1:5" ht="14.45" customHeight="1" x14ac:dyDescent="0.25">
      <c r="A9" s="9"/>
      <c r="B9" s="6"/>
      <c r="C9" s="5"/>
      <c r="D9" s="39"/>
      <c r="E9" s="40"/>
    </row>
    <row r="10" spans="1:5" ht="14.45" customHeight="1" x14ac:dyDescent="0.25">
      <c r="A10" s="9"/>
      <c r="B10" s="13"/>
      <c r="C10" s="5"/>
      <c r="D10" s="6"/>
      <c r="E10" s="15"/>
    </row>
    <row r="11" spans="1:5" ht="14.45" customHeight="1" x14ac:dyDescent="0.25">
      <c r="A11" s="11" t="s">
        <v>6</v>
      </c>
      <c r="B11" s="4">
        <f>SUM(B12:B13)</f>
        <v>3300</v>
      </c>
      <c r="C11" s="5"/>
      <c r="D11" s="6"/>
      <c r="E11" s="15"/>
    </row>
    <row r="12" spans="1:5" ht="14.45" customHeight="1" x14ac:dyDescent="0.25">
      <c r="A12" s="9" t="s">
        <v>130</v>
      </c>
      <c r="B12" s="6">
        <v>3300</v>
      </c>
      <c r="C12" s="5" t="s">
        <v>131</v>
      </c>
      <c r="D12" s="39">
        <v>45821</v>
      </c>
      <c r="E12" s="15" t="s">
        <v>132</v>
      </c>
    </row>
    <row r="13" spans="1:5" ht="14.45" customHeight="1" x14ac:dyDescent="0.25">
      <c r="A13" s="9"/>
      <c r="B13" s="6"/>
      <c r="C13" s="5"/>
      <c r="D13" s="39"/>
      <c r="E13" s="15"/>
    </row>
    <row r="14" spans="1:5" ht="14.45" customHeight="1" x14ac:dyDescent="0.25">
      <c r="A14" s="73" t="s">
        <v>277</v>
      </c>
      <c r="B14" s="69">
        <v>1500000</v>
      </c>
      <c r="C14" s="5"/>
      <c r="D14" s="39"/>
      <c r="E14" s="51"/>
    </row>
    <row r="15" spans="1:5" ht="14.45" customHeight="1" thickBot="1" x14ac:dyDescent="0.3">
      <c r="A15" s="70" t="s">
        <v>2</v>
      </c>
      <c r="B15" s="71">
        <f>SUM(B11,B5,B3,)</f>
        <v>1117440</v>
      </c>
      <c r="C15" s="76" t="s">
        <v>31</v>
      </c>
      <c r="D15" s="77"/>
    </row>
    <row r="16" spans="1:5" ht="14.45" customHeight="1" x14ac:dyDescent="0.25">
      <c r="C16" s="76"/>
      <c r="D16" s="77"/>
    </row>
    <row r="17" spans="3:4" ht="14.45" customHeight="1" thickBot="1" x14ac:dyDescent="0.3">
      <c r="C17" s="78"/>
      <c r="D17" s="79"/>
    </row>
    <row r="18" spans="3:4" ht="14.45" customHeight="1" x14ac:dyDescent="0.25"/>
    <row r="19" spans="3:4" ht="14.45" customHeight="1" x14ac:dyDescent="0.25"/>
  </sheetData>
  <mergeCells count="2">
    <mergeCell ref="A1:C1"/>
    <mergeCell ref="C15:D17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25"/>
  <sheetViews>
    <sheetView workbookViewId="0">
      <selection activeCell="C17" sqref="C17"/>
    </sheetView>
  </sheetViews>
  <sheetFormatPr defaultRowHeight="15" x14ac:dyDescent="0.25"/>
  <cols>
    <col min="1" max="1" width="38.28515625" customWidth="1"/>
    <col min="2" max="2" width="14.7109375" customWidth="1"/>
    <col min="3" max="3" width="40.140625" customWidth="1"/>
    <col min="4" max="4" width="11.85546875" customWidth="1"/>
    <col min="5" max="5" width="17.42578125" customWidth="1"/>
  </cols>
  <sheetData>
    <row r="1" spans="1:5" ht="18.75" x14ac:dyDescent="0.3">
      <c r="A1" s="80" t="s">
        <v>273</v>
      </c>
      <c r="B1" s="81"/>
      <c r="C1" s="83"/>
      <c r="D1" s="41" t="s">
        <v>3</v>
      </c>
      <c r="E1" s="33"/>
    </row>
    <row r="2" spans="1:5" ht="14.45" customHeight="1" x14ac:dyDescent="0.25">
      <c r="A2" s="1" t="s">
        <v>7</v>
      </c>
      <c r="B2" s="2" t="s">
        <v>0</v>
      </c>
      <c r="C2" s="3" t="s">
        <v>1</v>
      </c>
      <c r="D2" s="3" t="s">
        <v>35</v>
      </c>
      <c r="E2" s="43" t="s">
        <v>36</v>
      </c>
    </row>
    <row r="3" spans="1:5" ht="14.45" customHeight="1" x14ac:dyDescent="0.25">
      <c r="A3" s="11" t="s">
        <v>4</v>
      </c>
      <c r="B3" s="4">
        <f>SUM(B4:B4)</f>
        <v>0</v>
      </c>
      <c r="C3" s="5"/>
      <c r="D3" s="6"/>
      <c r="E3" s="15"/>
    </row>
    <row r="4" spans="1:5" ht="14.45" customHeight="1" x14ac:dyDescent="0.25">
      <c r="A4" s="9"/>
      <c r="B4" s="7"/>
      <c r="C4" s="5"/>
      <c r="D4" s="22"/>
      <c r="E4" s="15"/>
    </row>
    <row r="5" spans="1:5" ht="14.45" customHeight="1" x14ac:dyDescent="0.25">
      <c r="A5" s="11" t="s">
        <v>5</v>
      </c>
      <c r="B5" s="4">
        <f>SUM(B6:B13)</f>
        <v>1295725</v>
      </c>
      <c r="C5" s="5"/>
      <c r="D5" s="6"/>
      <c r="E5" s="15"/>
    </row>
    <row r="6" spans="1:5" ht="14.45" customHeight="1" x14ac:dyDescent="0.25">
      <c r="A6" s="9" t="s">
        <v>97</v>
      </c>
      <c r="B6" s="6">
        <v>262500</v>
      </c>
      <c r="C6" s="5" t="s">
        <v>147</v>
      </c>
      <c r="D6" s="52">
        <v>45680</v>
      </c>
      <c r="E6" s="39" t="s">
        <v>148</v>
      </c>
    </row>
    <row r="7" spans="1:5" ht="14.45" customHeight="1" x14ac:dyDescent="0.25">
      <c r="A7" s="9" t="s">
        <v>149</v>
      </c>
      <c r="B7" s="6">
        <v>14950</v>
      </c>
      <c r="C7" s="5" t="s">
        <v>150</v>
      </c>
      <c r="D7" s="39">
        <v>45693</v>
      </c>
      <c r="E7" s="40" t="s">
        <v>151</v>
      </c>
    </row>
    <row r="8" spans="1:5" ht="14.45" customHeight="1" x14ac:dyDescent="0.25">
      <c r="A8" s="9" t="s">
        <v>152</v>
      </c>
      <c r="B8" s="6">
        <v>350000</v>
      </c>
      <c r="C8" s="5" t="s">
        <v>153</v>
      </c>
      <c r="D8" s="39">
        <v>45721</v>
      </c>
      <c r="E8" s="40" t="s">
        <v>154</v>
      </c>
    </row>
    <row r="9" spans="1:5" ht="14.45" customHeight="1" x14ac:dyDescent="0.25">
      <c r="A9" s="9" t="s">
        <v>155</v>
      </c>
      <c r="B9" s="6">
        <v>38380</v>
      </c>
      <c r="C9" s="5" t="s">
        <v>156</v>
      </c>
      <c r="D9" s="39">
        <v>45736</v>
      </c>
      <c r="E9" s="40" t="s">
        <v>157</v>
      </c>
    </row>
    <row r="10" spans="1:5" ht="14.45" customHeight="1" x14ac:dyDescent="0.25">
      <c r="A10" s="9" t="s">
        <v>152</v>
      </c>
      <c r="B10" s="6">
        <v>400000</v>
      </c>
      <c r="C10" s="5" t="s">
        <v>153</v>
      </c>
      <c r="D10" s="39">
        <v>45880</v>
      </c>
      <c r="E10" s="40" t="s">
        <v>161</v>
      </c>
    </row>
    <row r="11" spans="1:5" ht="14.45" customHeight="1" x14ac:dyDescent="0.25">
      <c r="A11" s="9" t="s">
        <v>103</v>
      </c>
      <c r="B11" s="6">
        <v>89895</v>
      </c>
      <c r="C11" s="5" t="s">
        <v>29</v>
      </c>
      <c r="D11" s="39">
        <v>45877</v>
      </c>
      <c r="E11" s="40" t="s">
        <v>163</v>
      </c>
    </row>
    <row r="12" spans="1:5" ht="14.45" customHeight="1" x14ac:dyDescent="0.25">
      <c r="A12" s="9" t="s">
        <v>274</v>
      </c>
      <c r="B12" s="6">
        <v>140000</v>
      </c>
      <c r="C12" s="5" t="s">
        <v>275</v>
      </c>
      <c r="D12" s="39">
        <v>45869</v>
      </c>
      <c r="E12" s="40" t="s">
        <v>276</v>
      </c>
    </row>
    <row r="13" spans="1:5" ht="14.45" customHeight="1" x14ac:dyDescent="0.25">
      <c r="A13" s="9"/>
      <c r="B13" s="13"/>
      <c r="C13" s="5"/>
      <c r="D13" s="6"/>
      <c r="E13" s="15"/>
    </row>
    <row r="14" spans="1:5" ht="14.45" customHeight="1" x14ac:dyDescent="0.25">
      <c r="A14" s="11" t="s">
        <v>6</v>
      </c>
      <c r="B14" s="4">
        <f>SUM(B15:B19)</f>
        <v>1095750</v>
      </c>
      <c r="C14" s="5"/>
      <c r="D14" s="6"/>
      <c r="E14" s="15"/>
    </row>
    <row r="15" spans="1:5" ht="14.45" customHeight="1" x14ac:dyDescent="0.25">
      <c r="A15" s="9" t="s">
        <v>13</v>
      </c>
      <c r="B15" s="6">
        <v>8100</v>
      </c>
      <c r="C15" s="5" t="s">
        <v>145</v>
      </c>
      <c r="D15" s="39">
        <v>45679</v>
      </c>
      <c r="E15" s="15" t="s">
        <v>146</v>
      </c>
    </row>
    <row r="16" spans="1:5" ht="14.45" customHeight="1" x14ac:dyDescent="0.25">
      <c r="A16" s="9" t="s">
        <v>158</v>
      </c>
      <c r="B16" s="6">
        <v>457200</v>
      </c>
      <c r="C16" s="5" t="s">
        <v>159</v>
      </c>
      <c r="D16" s="39">
        <v>45813</v>
      </c>
      <c r="E16" s="15" t="s">
        <v>160</v>
      </c>
    </row>
    <row r="17" spans="1:5" ht="14.45" customHeight="1" x14ac:dyDescent="0.25">
      <c r="A17" s="9" t="s">
        <v>8</v>
      </c>
      <c r="B17" s="6">
        <v>253750</v>
      </c>
      <c r="C17" s="5" t="s">
        <v>24</v>
      </c>
      <c r="D17" s="39">
        <v>45881</v>
      </c>
      <c r="E17" s="15" t="s">
        <v>162</v>
      </c>
    </row>
    <row r="18" spans="1:5" ht="14.45" customHeight="1" x14ac:dyDescent="0.25">
      <c r="A18" s="9" t="s">
        <v>164</v>
      </c>
      <c r="B18" s="6">
        <v>376700</v>
      </c>
      <c r="C18" s="5" t="s">
        <v>166</v>
      </c>
      <c r="D18" s="39">
        <v>45895</v>
      </c>
      <c r="E18" s="15" t="s">
        <v>165</v>
      </c>
    </row>
    <row r="19" spans="1:5" ht="14.45" customHeight="1" x14ac:dyDescent="0.25">
      <c r="A19" s="9"/>
      <c r="B19" s="6"/>
      <c r="C19" s="5"/>
      <c r="D19" s="39"/>
      <c r="E19" s="15"/>
    </row>
    <row r="20" spans="1:5" ht="14.45" customHeight="1" x14ac:dyDescent="0.25">
      <c r="A20" s="73" t="s">
        <v>277</v>
      </c>
      <c r="B20" s="69">
        <v>2000000</v>
      </c>
      <c r="C20" s="5"/>
      <c r="D20" s="39"/>
      <c r="E20" s="51"/>
    </row>
    <row r="21" spans="1:5" ht="14.45" customHeight="1" thickBot="1" x14ac:dyDescent="0.3">
      <c r="A21" s="70" t="s">
        <v>2</v>
      </c>
      <c r="B21" s="71">
        <f>SUM(B14,B5,B3,)</f>
        <v>2391475</v>
      </c>
      <c r="C21" s="76" t="s">
        <v>31</v>
      </c>
      <c r="D21" s="77"/>
    </row>
    <row r="22" spans="1:5" ht="14.45" customHeight="1" x14ac:dyDescent="0.25">
      <c r="C22" s="76"/>
      <c r="D22" s="77"/>
    </row>
    <row r="23" spans="1:5" ht="14.45" customHeight="1" thickBot="1" x14ac:dyDescent="0.3">
      <c r="C23" s="78"/>
      <c r="D23" s="79"/>
    </row>
    <row r="24" spans="1:5" ht="14.45" customHeight="1" x14ac:dyDescent="0.25"/>
    <row r="25" spans="1:5" ht="14.45" customHeight="1" x14ac:dyDescent="0.25"/>
  </sheetData>
  <mergeCells count="2">
    <mergeCell ref="A1:C1"/>
    <mergeCell ref="C21:D23"/>
  </mergeCell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54"/>
  <sheetViews>
    <sheetView topLeftCell="A19" workbookViewId="0">
      <selection activeCell="H11" sqref="H11"/>
    </sheetView>
  </sheetViews>
  <sheetFormatPr defaultRowHeight="15" x14ac:dyDescent="0.25"/>
  <cols>
    <col min="1" max="1" width="27.85546875" customWidth="1"/>
    <col min="2" max="2" width="12.5703125" customWidth="1"/>
    <col min="3" max="3" width="27.140625" customWidth="1"/>
    <col min="4" max="4" width="12.28515625" customWidth="1"/>
    <col min="5" max="5" width="21.140625" customWidth="1"/>
  </cols>
  <sheetData>
    <row r="1" spans="1:5" ht="18.75" x14ac:dyDescent="0.3">
      <c r="A1" s="80" t="s">
        <v>172</v>
      </c>
      <c r="B1" s="81"/>
      <c r="C1" s="82"/>
      <c r="D1" s="41" t="s">
        <v>3</v>
      </c>
      <c r="E1" s="33"/>
    </row>
    <row r="2" spans="1:5" ht="14.45" customHeight="1" x14ac:dyDescent="0.25">
      <c r="A2" s="1" t="s">
        <v>7</v>
      </c>
      <c r="B2" s="2" t="s">
        <v>0</v>
      </c>
      <c r="C2" s="3" t="s">
        <v>1</v>
      </c>
      <c r="D2" s="3" t="s">
        <v>35</v>
      </c>
      <c r="E2" s="43" t="s">
        <v>36</v>
      </c>
    </row>
    <row r="3" spans="1:5" ht="14.45" customHeight="1" x14ac:dyDescent="0.25">
      <c r="A3" s="11" t="s">
        <v>4</v>
      </c>
      <c r="B3" s="4">
        <f>SUM(B4:B8)</f>
        <v>356000</v>
      </c>
      <c r="C3" s="5"/>
      <c r="D3" s="6"/>
      <c r="E3" s="15"/>
    </row>
    <row r="4" spans="1:5" ht="14.45" customHeight="1" x14ac:dyDescent="0.25">
      <c r="A4" s="9" t="s">
        <v>237</v>
      </c>
      <c r="B4" s="7">
        <v>40000</v>
      </c>
      <c r="C4" s="5" t="s">
        <v>238</v>
      </c>
      <c r="D4" s="38">
        <v>45928</v>
      </c>
      <c r="E4" s="15" t="s">
        <v>239</v>
      </c>
    </row>
    <row r="5" spans="1:5" ht="14.45" customHeight="1" x14ac:dyDescent="0.25">
      <c r="A5" s="21" t="s">
        <v>240</v>
      </c>
      <c r="B5" s="7">
        <v>20000</v>
      </c>
      <c r="C5" s="5" t="s">
        <v>241</v>
      </c>
      <c r="D5" s="38">
        <v>45928</v>
      </c>
      <c r="E5" s="15" t="s">
        <v>242</v>
      </c>
    </row>
    <row r="6" spans="1:5" ht="14.45" customHeight="1" x14ac:dyDescent="0.25">
      <c r="A6" s="21" t="s">
        <v>243</v>
      </c>
      <c r="B6" s="7">
        <v>40000</v>
      </c>
      <c r="C6" s="5" t="s">
        <v>238</v>
      </c>
      <c r="D6" s="38">
        <v>45928</v>
      </c>
      <c r="E6" s="65" t="s">
        <v>244</v>
      </c>
    </row>
    <row r="7" spans="1:5" ht="14.45" customHeight="1" x14ac:dyDescent="0.25">
      <c r="A7" s="46" t="s">
        <v>248</v>
      </c>
      <c r="B7" s="48">
        <v>150000</v>
      </c>
      <c r="C7" s="5" t="s">
        <v>238</v>
      </c>
      <c r="D7" s="38">
        <v>45930</v>
      </c>
      <c r="E7" s="67" t="s">
        <v>250</v>
      </c>
    </row>
    <row r="8" spans="1:5" ht="14.45" customHeight="1" x14ac:dyDescent="0.25">
      <c r="A8" s="46" t="s">
        <v>249</v>
      </c>
      <c r="B8" s="48">
        <v>106000</v>
      </c>
      <c r="C8" s="5" t="s">
        <v>238</v>
      </c>
      <c r="D8" s="38">
        <v>45930</v>
      </c>
      <c r="E8" s="67" t="s">
        <v>251</v>
      </c>
    </row>
    <row r="9" spans="1:5" ht="14.45" customHeight="1" x14ac:dyDescent="0.25">
      <c r="A9" s="21"/>
      <c r="B9" s="7"/>
      <c r="C9" s="5"/>
      <c r="D9" s="38"/>
      <c r="E9" s="65"/>
    </row>
    <row r="10" spans="1:5" ht="14.45" customHeight="1" x14ac:dyDescent="0.25">
      <c r="A10" s="11" t="s">
        <v>5</v>
      </c>
      <c r="B10" s="4">
        <f>SUM(B11:B32)</f>
        <v>4900940</v>
      </c>
      <c r="C10" s="5"/>
      <c r="D10" s="39"/>
      <c r="E10" s="15"/>
    </row>
    <row r="11" spans="1:5" ht="30" customHeight="1" x14ac:dyDescent="0.25">
      <c r="A11" s="74" t="s">
        <v>179</v>
      </c>
      <c r="B11" s="32">
        <v>498500</v>
      </c>
      <c r="C11" s="5" t="s">
        <v>180</v>
      </c>
      <c r="D11" s="39">
        <v>45931</v>
      </c>
      <c r="E11" s="40" t="s">
        <v>181</v>
      </c>
    </row>
    <row r="12" spans="1:5" ht="14.45" customHeight="1" x14ac:dyDescent="0.25">
      <c r="A12" s="9" t="s">
        <v>182</v>
      </c>
      <c r="B12" s="32">
        <v>236000</v>
      </c>
      <c r="C12" s="5" t="s">
        <v>183</v>
      </c>
      <c r="D12" s="39">
        <v>45938</v>
      </c>
      <c r="E12" s="40" t="s">
        <v>184</v>
      </c>
    </row>
    <row r="13" spans="1:5" ht="14.45" customHeight="1" x14ac:dyDescent="0.25">
      <c r="A13" s="9" t="s">
        <v>185</v>
      </c>
      <c r="B13" s="32">
        <v>125000</v>
      </c>
      <c r="C13" s="5" t="s">
        <v>186</v>
      </c>
      <c r="D13" s="39">
        <v>45931</v>
      </c>
      <c r="E13" s="40" t="s">
        <v>187</v>
      </c>
    </row>
    <row r="14" spans="1:5" ht="14.45" customHeight="1" x14ac:dyDescent="0.25">
      <c r="A14" s="9" t="s">
        <v>188</v>
      </c>
      <c r="B14" s="32">
        <v>200000</v>
      </c>
      <c r="C14" s="5" t="s">
        <v>189</v>
      </c>
      <c r="D14" s="39">
        <v>45931</v>
      </c>
      <c r="E14" s="40" t="s">
        <v>190</v>
      </c>
    </row>
    <row r="15" spans="1:5" ht="14.45" customHeight="1" x14ac:dyDescent="0.25">
      <c r="A15" s="18" t="s">
        <v>191</v>
      </c>
      <c r="B15" s="32">
        <v>110000</v>
      </c>
      <c r="C15" s="20" t="s">
        <v>192</v>
      </c>
      <c r="D15" s="39">
        <v>45931</v>
      </c>
      <c r="E15" s="40" t="s">
        <v>193</v>
      </c>
    </row>
    <row r="16" spans="1:5" ht="14.45" customHeight="1" x14ac:dyDescent="0.25">
      <c r="A16" s="19" t="s">
        <v>194</v>
      </c>
      <c r="B16" s="32">
        <v>100000</v>
      </c>
      <c r="C16" s="20" t="s">
        <v>71</v>
      </c>
      <c r="D16" s="39">
        <v>45927</v>
      </c>
      <c r="E16" s="40" t="s">
        <v>195</v>
      </c>
    </row>
    <row r="17" spans="1:5" ht="14.45" customHeight="1" x14ac:dyDescent="0.25">
      <c r="A17" s="19" t="s">
        <v>210</v>
      </c>
      <c r="B17" s="6">
        <v>945000</v>
      </c>
      <c r="C17" s="20" t="s">
        <v>211</v>
      </c>
      <c r="D17" s="39">
        <v>45939</v>
      </c>
      <c r="E17" s="40" t="s">
        <v>212</v>
      </c>
    </row>
    <row r="18" spans="1:5" ht="14.45" customHeight="1" x14ac:dyDescent="0.25">
      <c r="A18" s="14" t="s">
        <v>216</v>
      </c>
      <c r="B18" s="24">
        <v>420000</v>
      </c>
      <c r="C18" s="5" t="s">
        <v>217</v>
      </c>
      <c r="D18" s="39">
        <v>45939</v>
      </c>
      <c r="E18" s="40" t="s">
        <v>218</v>
      </c>
    </row>
    <row r="19" spans="1:5" ht="14.45" customHeight="1" x14ac:dyDescent="0.25">
      <c r="A19" s="19" t="s">
        <v>100</v>
      </c>
      <c r="B19" s="6">
        <v>225600</v>
      </c>
      <c r="C19" s="20" t="s">
        <v>219</v>
      </c>
      <c r="D19" s="39">
        <v>45939</v>
      </c>
      <c r="E19" s="40" t="s">
        <v>220</v>
      </c>
    </row>
    <row r="20" spans="1:5" ht="14.45" customHeight="1" x14ac:dyDescent="0.25">
      <c r="A20" s="19" t="s">
        <v>223</v>
      </c>
      <c r="B20" s="6">
        <v>17220</v>
      </c>
      <c r="C20" s="20" t="s">
        <v>12</v>
      </c>
      <c r="D20" s="39">
        <v>45936</v>
      </c>
      <c r="E20" s="40" t="s">
        <v>224</v>
      </c>
    </row>
    <row r="21" spans="1:5" ht="14.45" customHeight="1" x14ac:dyDescent="0.25">
      <c r="A21" s="19" t="s">
        <v>41</v>
      </c>
      <c r="B21" s="6">
        <v>28000</v>
      </c>
      <c r="C21" s="20" t="s">
        <v>225</v>
      </c>
      <c r="D21" s="39">
        <v>45929</v>
      </c>
      <c r="E21" s="40" t="s">
        <v>226</v>
      </c>
    </row>
    <row r="22" spans="1:5" ht="14.45" customHeight="1" x14ac:dyDescent="0.25">
      <c r="A22" s="19" t="s">
        <v>41</v>
      </c>
      <c r="B22" s="6">
        <v>28000</v>
      </c>
      <c r="C22" s="20" t="s">
        <v>227</v>
      </c>
      <c r="D22" s="39">
        <v>45937</v>
      </c>
      <c r="E22" s="40" t="s">
        <v>228</v>
      </c>
    </row>
    <row r="23" spans="1:5" ht="14.45" customHeight="1" x14ac:dyDescent="0.25">
      <c r="A23" s="19" t="s">
        <v>16</v>
      </c>
      <c r="B23" s="6">
        <v>154000</v>
      </c>
      <c r="C23" s="20" t="s">
        <v>229</v>
      </c>
      <c r="D23" s="39">
        <v>45939</v>
      </c>
      <c r="E23" s="40" t="s">
        <v>230</v>
      </c>
    </row>
    <row r="24" spans="1:5" ht="14.45" customHeight="1" x14ac:dyDescent="0.25">
      <c r="A24" s="19" t="s">
        <v>234</v>
      </c>
      <c r="B24" s="6">
        <v>80000</v>
      </c>
      <c r="C24" s="20" t="s">
        <v>235</v>
      </c>
      <c r="D24" s="39">
        <v>45940</v>
      </c>
      <c r="E24" s="40" t="s">
        <v>236</v>
      </c>
    </row>
    <row r="25" spans="1:5" ht="14.45" customHeight="1" x14ac:dyDescent="0.25">
      <c r="A25" s="19" t="s">
        <v>245</v>
      </c>
      <c r="B25" s="6">
        <v>65000</v>
      </c>
      <c r="C25" s="20" t="s">
        <v>246</v>
      </c>
      <c r="D25" s="39">
        <v>45928</v>
      </c>
      <c r="E25" s="40" t="s">
        <v>247</v>
      </c>
    </row>
    <row r="26" spans="1:5" ht="14.45" customHeight="1" x14ac:dyDescent="0.25">
      <c r="A26" s="19" t="s">
        <v>252</v>
      </c>
      <c r="B26" s="6">
        <v>444500</v>
      </c>
      <c r="C26" s="20" t="s">
        <v>253</v>
      </c>
      <c r="D26" s="39">
        <v>45945</v>
      </c>
      <c r="E26" s="40" t="s">
        <v>254</v>
      </c>
    </row>
    <row r="27" spans="1:5" ht="14.45" customHeight="1" x14ac:dyDescent="0.25">
      <c r="A27" s="19" t="s">
        <v>255</v>
      </c>
      <c r="B27" s="6">
        <v>190000</v>
      </c>
      <c r="C27" s="20" t="s">
        <v>256</v>
      </c>
      <c r="D27" s="39">
        <v>45945</v>
      </c>
      <c r="E27" s="40" t="s">
        <v>257</v>
      </c>
    </row>
    <row r="28" spans="1:5" ht="14.45" customHeight="1" x14ac:dyDescent="0.25">
      <c r="A28" s="19" t="s">
        <v>15</v>
      </c>
      <c r="B28" s="6">
        <v>163000</v>
      </c>
      <c r="C28" s="20" t="s">
        <v>29</v>
      </c>
      <c r="D28" s="39">
        <v>45945</v>
      </c>
      <c r="E28" s="40" t="s">
        <v>258</v>
      </c>
    </row>
    <row r="29" spans="1:5" ht="14.45" customHeight="1" x14ac:dyDescent="0.25">
      <c r="A29" s="19" t="s">
        <v>15</v>
      </c>
      <c r="B29" s="6">
        <v>83200</v>
      </c>
      <c r="C29" s="20" t="s">
        <v>29</v>
      </c>
      <c r="D29" s="39">
        <v>45945</v>
      </c>
      <c r="E29" s="51" t="s">
        <v>259</v>
      </c>
    </row>
    <row r="30" spans="1:5" ht="14.45" customHeight="1" x14ac:dyDescent="0.25">
      <c r="A30" s="19" t="s">
        <v>15</v>
      </c>
      <c r="B30" s="6">
        <v>83200</v>
      </c>
      <c r="C30" s="20" t="s">
        <v>29</v>
      </c>
      <c r="D30" s="39">
        <v>45945</v>
      </c>
      <c r="E30" s="51" t="s">
        <v>260</v>
      </c>
    </row>
    <row r="31" spans="1:5" ht="14.45" customHeight="1" x14ac:dyDescent="0.25">
      <c r="A31" s="19" t="s">
        <v>261</v>
      </c>
      <c r="B31" s="6">
        <v>704720</v>
      </c>
      <c r="C31" s="20" t="s">
        <v>278</v>
      </c>
      <c r="D31" s="39">
        <v>45945</v>
      </c>
      <c r="E31" s="40" t="s">
        <v>262</v>
      </c>
    </row>
    <row r="32" spans="1:5" ht="14.45" customHeight="1" x14ac:dyDescent="0.25">
      <c r="A32" s="9"/>
      <c r="B32" s="13"/>
      <c r="C32" s="5"/>
      <c r="D32" s="39"/>
      <c r="E32" s="15"/>
    </row>
    <row r="33" spans="1:5" ht="14.45" customHeight="1" x14ac:dyDescent="0.25">
      <c r="A33" s="11" t="s">
        <v>6</v>
      </c>
      <c r="B33" s="4">
        <f>SUM(B34:B47)</f>
        <v>872920</v>
      </c>
      <c r="C33" s="5"/>
      <c r="D33" s="39"/>
      <c r="E33" s="15"/>
    </row>
    <row r="34" spans="1:5" ht="14.45" customHeight="1" x14ac:dyDescent="0.25">
      <c r="A34" s="8" t="s">
        <v>169</v>
      </c>
      <c r="B34" s="24">
        <v>30000</v>
      </c>
      <c r="C34" s="5" t="s">
        <v>170</v>
      </c>
      <c r="D34" s="39">
        <v>45927</v>
      </c>
      <c r="E34" s="15" t="s">
        <v>171</v>
      </c>
    </row>
    <row r="35" spans="1:5" ht="14.45" customHeight="1" x14ac:dyDescent="0.25">
      <c r="A35" s="8" t="s">
        <v>173</v>
      </c>
      <c r="B35" s="24">
        <v>17350</v>
      </c>
      <c r="C35" s="5" t="s">
        <v>170</v>
      </c>
      <c r="D35" s="39">
        <v>45917</v>
      </c>
      <c r="E35" s="51" t="s">
        <v>176</v>
      </c>
    </row>
    <row r="36" spans="1:5" ht="14.45" customHeight="1" x14ac:dyDescent="0.25">
      <c r="A36" s="8" t="s">
        <v>175</v>
      </c>
      <c r="B36" s="24">
        <v>33540</v>
      </c>
      <c r="C36" s="5" t="s">
        <v>170</v>
      </c>
      <c r="D36" s="39">
        <v>45917</v>
      </c>
      <c r="E36" s="15" t="s">
        <v>174</v>
      </c>
    </row>
    <row r="37" spans="1:5" ht="14.45" customHeight="1" x14ac:dyDescent="0.25">
      <c r="A37" s="8" t="s">
        <v>177</v>
      </c>
      <c r="B37" s="24">
        <v>3220</v>
      </c>
      <c r="C37" s="5" t="s">
        <v>170</v>
      </c>
      <c r="D37" s="39">
        <v>45917</v>
      </c>
      <c r="E37" s="15" t="s">
        <v>178</v>
      </c>
    </row>
    <row r="38" spans="1:5" ht="14.45" customHeight="1" x14ac:dyDescent="0.25">
      <c r="A38" s="60" t="s">
        <v>130</v>
      </c>
      <c r="B38" s="24">
        <v>4720</v>
      </c>
      <c r="C38" s="5" t="s">
        <v>170</v>
      </c>
      <c r="D38" s="39">
        <v>45926</v>
      </c>
      <c r="E38" s="15" t="s">
        <v>196</v>
      </c>
    </row>
    <row r="39" spans="1:5" ht="14.45" customHeight="1" x14ac:dyDescent="0.25">
      <c r="A39" s="8" t="s">
        <v>197</v>
      </c>
      <c r="B39" s="24">
        <v>14640</v>
      </c>
      <c r="C39" s="5" t="s">
        <v>198</v>
      </c>
      <c r="D39" s="39">
        <v>45927</v>
      </c>
      <c r="E39" s="15" t="s">
        <v>199</v>
      </c>
    </row>
    <row r="40" spans="1:5" ht="14.45" customHeight="1" x14ac:dyDescent="0.25">
      <c r="A40" s="8" t="s">
        <v>201</v>
      </c>
      <c r="B40" s="24">
        <v>7360</v>
      </c>
      <c r="C40" s="5" t="s">
        <v>200</v>
      </c>
      <c r="D40" s="39">
        <v>45927</v>
      </c>
      <c r="E40" s="15" t="s">
        <v>202</v>
      </c>
    </row>
    <row r="41" spans="1:5" ht="14.45" customHeight="1" x14ac:dyDescent="0.25">
      <c r="A41" s="60" t="s">
        <v>130</v>
      </c>
      <c r="B41" s="24">
        <v>3200</v>
      </c>
      <c r="C41" s="5" t="s">
        <v>170</v>
      </c>
      <c r="D41" s="39">
        <v>45925</v>
      </c>
      <c r="E41" s="15" t="s">
        <v>203</v>
      </c>
    </row>
    <row r="42" spans="1:5" ht="14.45" customHeight="1" x14ac:dyDescent="0.25">
      <c r="A42" s="8" t="s">
        <v>201</v>
      </c>
      <c r="B42" s="24">
        <v>9540</v>
      </c>
      <c r="C42" s="5" t="s">
        <v>170</v>
      </c>
      <c r="D42" s="39">
        <v>45925</v>
      </c>
      <c r="E42" s="15" t="s">
        <v>204</v>
      </c>
    </row>
    <row r="43" spans="1:5" ht="14.45" customHeight="1" x14ac:dyDescent="0.25">
      <c r="A43" s="61" t="s">
        <v>205</v>
      </c>
      <c r="B43" s="24">
        <v>12930</v>
      </c>
      <c r="C43" s="5" t="s">
        <v>206</v>
      </c>
      <c r="D43" s="39">
        <v>45927</v>
      </c>
      <c r="E43" s="15" t="s">
        <v>207</v>
      </c>
    </row>
    <row r="44" spans="1:5" ht="14.45" customHeight="1" x14ac:dyDescent="0.25">
      <c r="A44" s="61" t="s">
        <v>205</v>
      </c>
      <c r="B44" s="24">
        <v>8770</v>
      </c>
      <c r="C44" s="5" t="s">
        <v>208</v>
      </c>
      <c r="D44" s="39">
        <v>45927</v>
      </c>
      <c r="E44" s="15" t="s">
        <v>209</v>
      </c>
    </row>
    <row r="45" spans="1:5" ht="14.45" customHeight="1" x14ac:dyDescent="0.25">
      <c r="A45" s="14" t="s">
        <v>214</v>
      </c>
      <c r="B45" s="24">
        <v>200000</v>
      </c>
      <c r="C45" s="5" t="s">
        <v>213</v>
      </c>
      <c r="D45" s="39">
        <v>45933</v>
      </c>
      <c r="E45" s="15" t="s">
        <v>215</v>
      </c>
    </row>
    <row r="46" spans="1:5" ht="14.45" customHeight="1" x14ac:dyDescent="0.25">
      <c r="A46" s="8" t="s">
        <v>197</v>
      </c>
      <c r="B46" s="62">
        <v>17650</v>
      </c>
      <c r="C46" s="63" t="s">
        <v>221</v>
      </c>
      <c r="D46" s="39">
        <v>45934</v>
      </c>
      <c r="E46" s="15" t="s">
        <v>222</v>
      </c>
    </row>
    <row r="47" spans="1:5" ht="14.45" customHeight="1" x14ac:dyDescent="0.25">
      <c r="A47" s="64" t="s">
        <v>231</v>
      </c>
      <c r="B47" s="24">
        <v>510000</v>
      </c>
      <c r="C47" s="20" t="s">
        <v>232</v>
      </c>
      <c r="D47" s="39">
        <v>45932</v>
      </c>
      <c r="E47" s="15" t="s">
        <v>233</v>
      </c>
    </row>
    <row r="48" spans="1:5" ht="14.45" customHeight="1" x14ac:dyDescent="0.25">
      <c r="A48" s="64"/>
      <c r="B48" s="24"/>
      <c r="C48" s="20"/>
      <c r="D48" s="39"/>
      <c r="E48" s="15"/>
    </row>
    <row r="49" spans="1:5" ht="14.45" customHeight="1" x14ac:dyDescent="0.25">
      <c r="A49" s="72" t="s">
        <v>277</v>
      </c>
      <c r="B49" s="69">
        <v>5000000</v>
      </c>
      <c r="C49" s="20"/>
      <c r="D49" s="39"/>
      <c r="E49" s="15"/>
    </row>
    <row r="50" spans="1:5" ht="14.45" customHeight="1" thickBot="1" x14ac:dyDescent="0.3">
      <c r="A50" s="70" t="s">
        <v>2</v>
      </c>
      <c r="B50" s="71">
        <f>SUM(B33,B10,B3,)</f>
        <v>6129860</v>
      </c>
      <c r="C50" s="76" t="s">
        <v>31</v>
      </c>
      <c r="D50" s="77"/>
    </row>
    <row r="51" spans="1:5" ht="14.45" customHeight="1" x14ac:dyDescent="0.25">
      <c r="C51" s="76"/>
      <c r="D51" s="77"/>
    </row>
    <row r="52" spans="1:5" ht="14.45" customHeight="1" thickBot="1" x14ac:dyDescent="0.3">
      <c r="C52" s="78"/>
      <c r="D52" s="79"/>
    </row>
    <row r="53" spans="1:5" ht="14.45" customHeight="1" x14ac:dyDescent="0.25"/>
    <row r="54" spans="1:5" ht="14.45" customHeight="1" x14ac:dyDescent="0.25"/>
  </sheetData>
  <mergeCells count="2">
    <mergeCell ref="A1:C1"/>
    <mergeCell ref="C50:D52"/>
  </mergeCell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0000000}">
          <x14:formula1>
            <xm:f>'K:\ALAPTÁBLÁK\MARTONKULT\2025\[ALAPTÁBLA_MARTONKULT_2025.xlsx]vevő; szállító törzs'!#REF!</xm:f>
          </x14:formula1>
          <xm:sqref>A7:A8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18"/>
  <sheetViews>
    <sheetView workbookViewId="0">
      <selection activeCell="F17" sqref="F17"/>
    </sheetView>
  </sheetViews>
  <sheetFormatPr defaultRowHeight="15" x14ac:dyDescent="0.25"/>
  <cols>
    <col min="1" max="1" width="23.7109375" customWidth="1"/>
    <col min="2" max="2" width="15.7109375" customWidth="1"/>
    <col min="3" max="3" width="37.42578125" customWidth="1"/>
    <col min="4" max="4" width="13" customWidth="1"/>
    <col min="5" max="5" width="14" customWidth="1"/>
  </cols>
  <sheetData>
    <row r="1" spans="1:5" ht="18.75" x14ac:dyDescent="0.3">
      <c r="A1" s="80" t="s">
        <v>30</v>
      </c>
      <c r="B1" s="81"/>
      <c r="C1" s="82"/>
      <c r="D1" s="34" t="s">
        <v>3</v>
      </c>
      <c r="E1" s="44"/>
    </row>
    <row r="2" spans="1:5" ht="14.45" customHeight="1" x14ac:dyDescent="0.25">
      <c r="A2" s="1" t="s">
        <v>7</v>
      </c>
      <c r="B2" s="2" t="s">
        <v>0</v>
      </c>
      <c r="C2" s="3" t="s">
        <v>1</v>
      </c>
      <c r="D2" s="3" t="s">
        <v>37</v>
      </c>
      <c r="E2" s="45" t="s">
        <v>36</v>
      </c>
    </row>
    <row r="3" spans="1:5" ht="14.45" customHeight="1" x14ac:dyDescent="0.25">
      <c r="A3" s="11" t="s">
        <v>4</v>
      </c>
      <c r="B3" s="4">
        <f>SUM(B4:B4)</f>
        <v>0</v>
      </c>
      <c r="C3" s="5"/>
      <c r="D3" s="6"/>
      <c r="E3" s="15"/>
    </row>
    <row r="4" spans="1:5" ht="14.45" customHeight="1" x14ac:dyDescent="0.25">
      <c r="A4" s="9"/>
      <c r="B4" s="7"/>
      <c r="C4" s="5"/>
      <c r="D4" s="22"/>
      <c r="E4" s="15"/>
    </row>
    <row r="5" spans="1:5" ht="14.45" customHeight="1" x14ac:dyDescent="0.25">
      <c r="A5" s="11" t="s">
        <v>5</v>
      </c>
      <c r="B5" s="4">
        <f>SUM(B6:B6)</f>
        <v>0</v>
      </c>
      <c r="C5" s="5"/>
      <c r="D5" s="6"/>
      <c r="E5" s="15"/>
    </row>
    <row r="6" spans="1:5" ht="14.45" customHeight="1" x14ac:dyDescent="0.25">
      <c r="A6" s="9"/>
      <c r="B6" s="6"/>
      <c r="C6" s="5"/>
      <c r="D6" s="6"/>
      <c r="E6" s="37"/>
    </row>
    <row r="7" spans="1:5" ht="14.45" customHeight="1" x14ac:dyDescent="0.25">
      <c r="A7" s="11" t="s">
        <v>6</v>
      </c>
      <c r="B7" s="4">
        <f>SUM(B8:B9:B12)</f>
        <v>1181595</v>
      </c>
      <c r="C7" s="5"/>
      <c r="D7" s="6"/>
      <c r="E7" s="15"/>
    </row>
    <row r="8" spans="1:5" ht="14.45" customHeight="1" x14ac:dyDescent="0.25">
      <c r="A8" s="66" t="s">
        <v>264</v>
      </c>
      <c r="B8" s="24">
        <v>100330</v>
      </c>
      <c r="C8" s="68" t="s">
        <v>266</v>
      </c>
      <c r="D8" s="49">
        <v>45708</v>
      </c>
      <c r="E8" s="51" t="s">
        <v>268</v>
      </c>
    </row>
    <row r="9" spans="1:5" ht="14.45" customHeight="1" x14ac:dyDescent="0.25">
      <c r="A9" s="66" t="s">
        <v>265</v>
      </c>
      <c r="B9" s="24">
        <v>8955</v>
      </c>
      <c r="C9" s="68" t="s">
        <v>263</v>
      </c>
      <c r="D9" s="49">
        <v>45854</v>
      </c>
      <c r="E9" s="51" t="s">
        <v>269</v>
      </c>
    </row>
    <row r="10" spans="1:5" ht="14.45" customHeight="1" x14ac:dyDescent="0.25">
      <c r="A10" s="66" t="s">
        <v>264</v>
      </c>
      <c r="B10" s="32">
        <v>472760</v>
      </c>
      <c r="C10" s="68" t="s">
        <v>267</v>
      </c>
      <c r="D10" s="49">
        <v>45869</v>
      </c>
      <c r="E10" s="51" t="s">
        <v>270</v>
      </c>
    </row>
    <row r="11" spans="1:5" ht="14.45" customHeight="1" x14ac:dyDescent="0.25">
      <c r="A11" s="66" t="s">
        <v>264</v>
      </c>
      <c r="B11" s="24">
        <v>599550</v>
      </c>
      <c r="C11" s="68" t="s">
        <v>271</v>
      </c>
      <c r="D11" s="49">
        <v>45862</v>
      </c>
      <c r="E11" s="51" t="s">
        <v>272</v>
      </c>
    </row>
    <row r="12" spans="1:5" ht="14.45" customHeight="1" x14ac:dyDescent="0.25">
      <c r="A12" s="66"/>
      <c r="B12" s="24"/>
      <c r="C12" s="68"/>
      <c r="D12" s="49"/>
      <c r="E12" s="51"/>
    </row>
    <row r="13" spans="1:5" ht="14.45" customHeight="1" x14ac:dyDescent="0.25">
      <c r="A13" s="29" t="s">
        <v>279</v>
      </c>
      <c r="B13" s="69">
        <v>1500000</v>
      </c>
      <c r="C13" s="15"/>
      <c r="D13" s="15"/>
      <c r="E13" s="15"/>
    </row>
    <row r="14" spans="1:5" ht="14.45" customHeight="1" thickBot="1" x14ac:dyDescent="0.3">
      <c r="A14" s="70" t="s">
        <v>280</v>
      </c>
      <c r="B14" s="71">
        <f>SUM(B7,B5,B3,)</f>
        <v>1181595</v>
      </c>
      <c r="C14" s="76" t="s">
        <v>31</v>
      </c>
      <c r="D14" s="77"/>
    </row>
    <row r="15" spans="1:5" ht="14.45" customHeight="1" x14ac:dyDescent="0.25">
      <c r="C15" s="76"/>
      <c r="D15" s="77"/>
    </row>
    <row r="16" spans="1:5" ht="14.45" customHeight="1" thickBot="1" x14ac:dyDescent="0.3">
      <c r="C16" s="78"/>
      <c r="D16" s="79"/>
    </row>
    <row r="17" ht="14.45" customHeight="1" x14ac:dyDescent="0.25"/>
    <row r="18" ht="14.45" customHeight="1" x14ac:dyDescent="0.25"/>
  </sheetData>
  <mergeCells count="2">
    <mergeCell ref="A1:C1"/>
    <mergeCell ref="C14:D16"/>
  </mergeCell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0000000}">
          <x14:formula1>
            <xm:f>'K:\ALAPTÁBLÁK\MARTONKULT\2025\[ALAPTÁBLA_MARTONKULT_2025.xlsx]vevő; szállító törzs'!#REF!</xm:f>
          </x14:formula1>
          <xm:sqref>A8:A12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18"/>
  <sheetViews>
    <sheetView tabSelected="1" workbookViewId="0">
      <selection activeCell="E23" sqref="E23"/>
    </sheetView>
  </sheetViews>
  <sheetFormatPr defaultRowHeight="15" x14ac:dyDescent="0.25"/>
  <cols>
    <col min="1" max="1" width="38.28515625" customWidth="1"/>
    <col min="2" max="2" width="26.42578125" bestFit="1" customWidth="1"/>
    <col min="3" max="3" width="22.5703125" customWidth="1"/>
  </cols>
  <sheetData>
    <row r="1" spans="1:3" ht="18.75" x14ac:dyDescent="0.3">
      <c r="A1" s="80" t="s">
        <v>18</v>
      </c>
      <c r="B1" s="81"/>
    </row>
    <row r="2" spans="1:3" ht="14.45" customHeight="1" x14ac:dyDescent="0.25">
      <c r="A2" s="1" t="s">
        <v>17</v>
      </c>
      <c r="B2" s="2" t="s">
        <v>19</v>
      </c>
    </row>
    <row r="3" spans="1:3" ht="14.45" customHeight="1" x14ac:dyDescent="0.25">
      <c r="A3" s="25" t="s">
        <v>60</v>
      </c>
      <c r="B3" s="26">
        <v>1734700</v>
      </c>
    </row>
    <row r="4" spans="1:3" ht="14.45" customHeight="1" x14ac:dyDescent="0.25">
      <c r="A4" s="27" t="s">
        <v>20</v>
      </c>
      <c r="B4" s="26">
        <v>2759690</v>
      </c>
    </row>
    <row r="5" spans="1:3" ht="14.45" customHeight="1" x14ac:dyDescent="0.25">
      <c r="A5" s="23" t="s">
        <v>118</v>
      </c>
      <c r="B5" s="24">
        <v>1073860</v>
      </c>
    </row>
    <row r="6" spans="1:3" ht="14.45" customHeight="1" x14ac:dyDescent="0.25">
      <c r="A6" s="25" t="s">
        <v>128</v>
      </c>
      <c r="B6" s="28">
        <v>6383735</v>
      </c>
      <c r="C6" s="16"/>
    </row>
    <row r="7" spans="1:3" ht="14.45" customHeight="1" x14ac:dyDescent="0.25">
      <c r="A7" s="25" t="s">
        <v>142</v>
      </c>
      <c r="B7" s="28">
        <v>1117440</v>
      </c>
      <c r="C7" s="16"/>
    </row>
    <row r="8" spans="1:3" ht="14.45" customHeight="1" x14ac:dyDescent="0.25">
      <c r="A8" s="27" t="s">
        <v>167</v>
      </c>
      <c r="B8" s="28">
        <v>2391475</v>
      </c>
      <c r="C8" s="16"/>
    </row>
    <row r="9" spans="1:3" ht="14.45" customHeight="1" x14ac:dyDescent="0.25">
      <c r="A9" s="27" t="s">
        <v>168</v>
      </c>
      <c r="B9" s="28">
        <v>6129860</v>
      </c>
      <c r="C9" s="16"/>
    </row>
    <row r="10" spans="1:3" ht="14.45" customHeight="1" x14ac:dyDescent="0.25">
      <c r="A10" s="27" t="s">
        <v>263</v>
      </c>
      <c r="B10" s="28">
        <v>1181595</v>
      </c>
      <c r="C10" s="16"/>
    </row>
    <row r="11" spans="1:3" ht="14.45" customHeight="1" x14ac:dyDescent="0.25">
      <c r="A11" s="29" t="s">
        <v>22</v>
      </c>
      <c r="B11" s="58">
        <f>SUM(B3:B10)</f>
        <v>22772355</v>
      </c>
    </row>
    <row r="12" spans="1:3" ht="14.45" customHeight="1" x14ac:dyDescent="0.25">
      <c r="A12" s="29" t="s">
        <v>21</v>
      </c>
      <c r="B12" s="57">
        <v>23500000</v>
      </c>
    </row>
    <row r="13" spans="1:3" ht="14.45" customHeight="1" thickBot="1" x14ac:dyDescent="0.35">
      <c r="A13" s="31" t="s">
        <v>32</v>
      </c>
      <c r="B13" s="59">
        <f>B12-B11</f>
        <v>727645</v>
      </c>
    </row>
    <row r="14" spans="1:3" ht="14.45" customHeight="1" x14ac:dyDescent="0.25">
      <c r="A14" s="84" t="s">
        <v>33</v>
      </c>
      <c r="B14" s="85"/>
    </row>
    <row r="15" spans="1:3" ht="14.45" customHeight="1" x14ac:dyDescent="0.25">
      <c r="A15" s="86" t="s">
        <v>34</v>
      </c>
      <c r="B15" s="87"/>
    </row>
    <row r="16" spans="1:3" ht="15.75" thickBot="1" x14ac:dyDescent="0.3">
      <c r="A16" s="88"/>
      <c r="B16" s="89"/>
    </row>
    <row r="17" spans="1:2" x14ac:dyDescent="0.25">
      <c r="A17" s="30"/>
      <c r="B17" s="30"/>
    </row>
    <row r="18" spans="1:2" x14ac:dyDescent="0.25">
      <c r="A18" s="30"/>
      <c r="B18" s="30"/>
    </row>
  </sheetData>
  <mergeCells count="3">
    <mergeCell ref="A1:B1"/>
    <mergeCell ref="A14:B14"/>
    <mergeCell ref="A15:B16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9</vt:i4>
      </vt:variant>
    </vt:vector>
  </HeadingPairs>
  <TitlesOfParts>
    <vt:vector size="9" baseType="lpstr">
      <vt:lpstr>Busójárás</vt:lpstr>
      <vt:lpstr>Gyereknap</vt:lpstr>
      <vt:lpstr>Testvérvárosi Talál. </vt:lpstr>
      <vt:lpstr>Fülesbagoly</vt:lpstr>
      <vt:lpstr>Piknik</vt:lpstr>
      <vt:lpstr>Brunszvik250</vt:lpstr>
      <vt:lpstr>Tök Jó Hét</vt:lpstr>
      <vt:lpstr>Marketingeszközök</vt:lpstr>
      <vt:lpstr>Összesítő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Óvodamúzeum laptop 1</dc:creator>
  <cp:lastModifiedBy>SzSKatalinE</cp:lastModifiedBy>
  <cp:lastPrinted>2026-05-14T14:32:11Z</cp:lastPrinted>
  <dcterms:created xsi:type="dcterms:W3CDTF">2022-07-08T09:31:42Z</dcterms:created>
  <dcterms:modified xsi:type="dcterms:W3CDTF">2026-05-14T18:23:09Z</dcterms:modified>
</cp:coreProperties>
</file>