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6" windowHeight="4440"/>
  </bookViews>
  <sheets>
    <sheet name="Malom" sheetId="2" r:id="rId1"/>
    <sheet name="Járási Hivatal és iskola" sheetId="3" r:id="rId2"/>
    <sheet name="Beethoven Ált. Isk." sheetId="4" r:id="rId3"/>
    <sheet name="Sportcsarnok" sheetId="5" r:id="rId4"/>
  </sheets>
  <definedNames>
    <definedName name="_xlnm.Print_Area" localSheetId="1">'Járási Hivatal és iskola'!$A$1:$L$55</definedName>
    <definedName name="_xlnm.Print_Area" localSheetId="0">Malom!$A$1:$K$63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/>
  <c r="H51" i="3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F52" i="4" l="1"/>
  <c r="F109" s="1"/>
  <c r="F110"/>
  <c r="F11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F116" l="1"/>
  <c r="F51" i="5" l="1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F52" i="5" l="1"/>
  <c r="F50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3"/>
  <c r="H51" s="1"/>
  <c r="H62" i="4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24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31"/>
  <c r="H29"/>
  <c r="H32"/>
  <c r="H33"/>
  <c r="H34"/>
  <c r="H37"/>
  <c r="H35"/>
  <c r="H36"/>
  <c r="H38"/>
  <c r="H39"/>
  <c r="H30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4"/>
  <c r="H5"/>
  <c r="H6"/>
  <c r="H7"/>
  <c r="H8"/>
  <c r="H3"/>
  <c r="H109" l="1"/>
  <c r="H110"/>
  <c r="H111"/>
  <c r="H50" i="5"/>
  <c r="H52"/>
  <c r="F51" i="3"/>
  <c r="H54"/>
  <c r="H41"/>
  <c r="H42"/>
  <c r="H43"/>
  <c r="H44"/>
  <c r="H45"/>
  <c r="H46"/>
  <c r="H47"/>
  <c r="H48"/>
  <c r="H40"/>
  <c r="H3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27"/>
  <c r="H30"/>
  <c r="H31"/>
  <c r="H32"/>
  <c r="H33"/>
  <c r="H34"/>
  <c r="H35"/>
  <c r="H36"/>
  <c r="H37"/>
  <c r="H9"/>
  <c r="F38"/>
  <c r="H3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5"/>
  <c r="H6"/>
  <c r="H7"/>
  <c r="H8"/>
  <c r="H4"/>
  <c r="E4" i="2"/>
  <c r="E56"/>
  <c r="E57"/>
  <c r="G4"/>
  <c r="G5"/>
  <c r="G6"/>
  <c r="G7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3"/>
  <c r="G57" s="1"/>
  <c r="H50" i="3" l="1"/>
  <c r="F49"/>
  <c r="F50"/>
  <c r="H49"/>
  <c r="G56" i="2"/>
  <c r="E9"/>
  <c r="E54" l="1"/>
  <c r="G9"/>
  <c r="G54" l="1"/>
  <c r="G55"/>
</calcChain>
</file>

<file path=xl/sharedStrings.xml><?xml version="1.0" encoding="utf-8"?>
<sst xmlns="http://schemas.openxmlformats.org/spreadsheetml/2006/main" count="1971" uniqueCount="181">
  <si>
    <t>Étkező</t>
  </si>
  <si>
    <t>Helyiség</t>
  </si>
  <si>
    <t>Hasznos alapt.</t>
  </si>
  <si>
    <t>Szint</t>
  </si>
  <si>
    <t>Megosztás</t>
  </si>
  <si>
    <t>Átadás</t>
  </si>
  <si>
    <t>Nem</t>
  </si>
  <si>
    <t>Megjegyzés</t>
  </si>
  <si>
    <t>Előtér</t>
  </si>
  <si>
    <t>Közlekedő</t>
  </si>
  <si>
    <t>Tálaló</t>
  </si>
  <si>
    <t>Raktár</t>
  </si>
  <si>
    <t>Öltöző</t>
  </si>
  <si>
    <t>Fsz.</t>
  </si>
  <si>
    <t>Nincs</t>
  </si>
  <si>
    <t>Iroda</t>
  </si>
  <si>
    <t>Igen</t>
  </si>
  <si>
    <t>Térbeli</t>
  </si>
  <si>
    <t>I. em.</t>
  </si>
  <si>
    <t>Udvar</t>
  </si>
  <si>
    <t>Belmagasság</t>
  </si>
  <si>
    <t>Légköbméter</t>
  </si>
  <si>
    <t>Pince</t>
  </si>
  <si>
    <t>Klubterem</t>
  </si>
  <si>
    <r>
      <t>m</t>
    </r>
    <r>
      <rPr>
        <vertAlign val="superscript"/>
        <sz val="12"/>
        <color theme="1"/>
        <rFont val="Arial Narrow"/>
        <family val="2"/>
        <charset val="238"/>
      </rPr>
      <t>2</t>
    </r>
  </si>
  <si>
    <t>Pince lépcső</t>
  </si>
  <si>
    <t>Földszint</t>
  </si>
  <si>
    <t>Próbaterem</t>
  </si>
  <si>
    <t>Időbeli</t>
  </si>
  <si>
    <t>Részben</t>
  </si>
  <si>
    <t>WC</t>
  </si>
  <si>
    <t>Zuhanyzó</t>
  </si>
  <si>
    <t>Öltöző, közlekedő</t>
  </si>
  <si>
    <t>Közlekedő, előtér</t>
  </si>
  <si>
    <t xml:space="preserve">Konyha </t>
  </si>
  <si>
    <t>Vizesblokk közl.</t>
  </si>
  <si>
    <t>Öltöző, zuhanyzó</t>
  </si>
  <si>
    <t>Raktár, közlekedő</t>
  </si>
  <si>
    <t>Előtér, lépcsőház</t>
  </si>
  <si>
    <t>Gazdasági iroda</t>
  </si>
  <si>
    <t>Igazgatói iroda</t>
  </si>
  <si>
    <t>Ig. h. iroda</t>
  </si>
  <si>
    <t>Tanári szoba</t>
  </si>
  <si>
    <t>Fedett bejárat</t>
  </si>
  <si>
    <t>Garázs</t>
  </si>
  <si>
    <t>Kazánház</t>
  </si>
  <si>
    <t>Garázs - műhely</t>
  </si>
  <si>
    <t>Városüzemeltetés</t>
  </si>
  <si>
    <r>
      <t>m</t>
    </r>
    <r>
      <rPr>
        <vertAlign val="superscript"/>
        <sz val="12"/>
        <color theme="1"/>
        <rFont val="Arial Narrow"/>
        <family val="2"/>
        <charset val="238"/>
      </rPr>
      <t>3</t>
    </r>
  </si>
  <si>
    <t>I. emelet</t>
  </si>
  <si>
    <t>Gitárterem</t>
  </si>
  <si>
    <t>Tároló</t>
  </si>
  <si>
    <t>Szolfézs terem</t>
  </si>
  <si>
    <t>Terem</t>
  </si>
  <si>
    <t>Lépcsőház</t>
  </si>
  <si>
    <t>Női mosdó</t>
  </si>
  <si>
    <t>Férfi mosdó</t>
  </si>
  <si>
    <t>II. emelet</t>
  </si>
  <si>
    <t>Műterem</t>
  </si>
  <si>
    <t>Mosdó</t>
  </si>
  <si>
    <t>Összesen</t>
  </si>
  <si>
    <t>Fedett-nyitott tároló</t>
  </si>
  <si>
    <t>Átadásra / részben átadásra kerül</t>
  </si>
  <si>
    <r>
      <t>m</t>
    </r>
    <r>
      <rPr>
        <b/>
        <vertAlign val="superscript"/>
        <sz val="12"/>
        <color rgb="FFFF0000"/>
        <rFont val="Arial Narrow"/>
        <family val="2"/>
        <charset val="238"/>
      </rPr>
      <t>2</t>
    </r>
  </si>
  <si>
    <r>
      <t>m</t>
    </r>
    <r>
      <rPr>
        <b/>
        <vertAlign val="superscript"/>
        <sz val="12"/>
        <color rgb="FFFF0000"/>
        <rFont val="Arial Narrow"/>
        <family val="2"/>
        <charset val="238"/>
      </rPr>
      <t>3</t>
    </r>
  </si>
  <si>
    <r>
      <t>m</t>
    </r>
    <r>
      <rPr>
        <b/>
        <vertAlign val="superscript"/>
        <sz val="12"/>
        <rFont val="Arial Narrow"/>
        <family val="2"/>
        <charset val="238"/>
      </rPr>
      <t>2</t>
    </r>
  </si>
  <si>
    <r>
      <t>m</t>
    </r>
    <r>
      <rPr>
        <b/>
        <vertAlign val="superscript"/>
        <sz val="12"/>
        <rFont val="Arial Narrow"/>
        <family val="2"/>
        <charset val="238"/>
      </rPr>
      <t>3</t>
    </r>
  </si>
  <si>
    <t>Pince helyiség</t>
  </si>
  <si>
    <t>Leány WC</t>
  </si>
  <si>
    <t>Fiú WC</t>
  </si>
  <si>
    <t>Fsz</t>
  </si>
  <si>
    <t>Átmeneti tér Árkád sor</t>
  </si>
  <si>
    <t>Recepció</t>
  </si>
  <si>
    <t>Közlekedő és ügyfélváró</t>
  </si>
  <si>
    <t>P.lépcső</t>
  </si>
  <si>
    <t>AM/Női WC</t>
  </si>
  <si>
    <t>Férfi WC</t>
  </si>
  <si>
    <t>Női WC</t>
  </si>
  <si>
    <t>Teakonyha</t>
  </si>
  <si>
    <t>Szerver helyiség</t>
  </si>
  <si>
    <t>Titkár iroda</t>
  </si>
  <si>
    <t>Vezetői iroda</t>
  </si>
  <si>
    <t>Szélfogó</t>
  </si>
  <si>
    <t>Tanterem</t>
  </si>
  <si>
    <t>Előt.</t>
  </si>
  <si>
    <t>Iskola - Lépcsőház</t>
  </si>
  <si>
    <t>m</t>
  </si>
  <si>
    <t>Járási Hivatal irattár</t>
  </si>
  <si>
    <t>Tulajdonos: Martonvásár Város Önkormányzata | Használó: Járási Hivatal, Beethoven Általános Iskola</t>
  </si>
  <si>
    <t>Járási Hivatal</t>
  </si>
  <si>
    <t>Az új iskolaszárny elkészülését követően ismét önkormányzati használatba kerül.</t>
  </si>
  <si>
    <t>Az új iskolaszárny elkészülését követően a Járási Hivatal használatába kerül.</t>
  </si>
  <si>
    <t>Az udvar használatát az önkormányzat továbbra is biztosítja, de kezelésben tartja.</t>
  </si>
  <si>
    <t>Átmenetileg</t>
  </si>
  <si>
    <t>Beethoven Általános Iskola</t>
  </si>
  <si>
    <t>Műhely</t>
  </si>
  <si>
    <t>Szivattyúház</t>
  </si>
  <si>
    <t>Gépház</t>
  </si>
  <si>
    <t>Ffi wc-et.</t>
  </si>
  <si>
    <t>Ffi wc</t>
  </si>
  <si>
    <t>Női wc-et.</t>
  </si>
  <si>
    <t>Női wc</t>
  </si>
  <si>
    <t>Et.</t>
  </si>
  <si>
    <t>Wc</t>
  </si>
  <si>
    <t>Zuh.</t>
  </si>
  <si>
    <t>Áruátvevő</t>
  </si>
  <si>
    <t>Konyhatér</t>
  </si>
  <si>
    <t>Fehér mosogató</t>
  </si>
  <si>
    <t>Moslék tároló</t>
  </si>
  <si>
    <t>Tksz.</t>
  </si>
  <si>
    <t>Sportcsarnok</t>
  </si>
  <si>
    <t>Aula</t>
  </si>
  <si>
    <t>Büfé fogyasztótér</t>
  </si>
  <si>
    <t>Büfé pult</t>
  </si>
  <si>
    <t>Büfé RKT.</t>
  </si>
  <si>
    <t>Ruhatár</t>
  </si>
  <si>
    <t>Női mosdó et.</t>
  </si>
  <si>
    <t>Ffi mosdó et.</t>
  </si>
  <si>
    <t>Ffi mosdó</t>
  </si>
  <si>
    <t>Ak. ment öltöző, mosdó</t>
  </si>
  <si>
    <t>Tanári/bírói öltöző</t>
  </si>
  <si>
    <t>Orvosi szoba</t>
  </si>
  <si>
    <t>Öltöző Et.</t>
  </si>
  <si>
    <t>Szertár</t>
  </si>
  <si>
    <t>Galéria</t>
  </si>
  <si>
    <t>Iroda et. / server</t>
  </si>
  <si>
    <t>Lelátó</t>
  </si>
  <si>
    <t>Hangosítás, technikai h.</t>
  </si>
  <si>
    <t>Közl.</t>
  </si>
  <si>
    <t>Multifunkciós tér</t>
  </si>
  <si>
    <t>Székraktár</t>
  </si>
  <si>
    <t>Porta</t>
  </si>
  <si>
    <t>Fiú öltöző</t>
  </si>
  <si>
    <t>öltöző Et.</t>
  </si>
  <si>
    <t>Leány öltöző</t>
  </si>
  <si>
    <t>Testnevelés tanári</t>
  </si>
  <si>
    <t>Tornaterem</t>
  </si>
  <si>
    <t>Tanári WC</t>
  </si>
  <si>
    <t>Elekt. k.sz.</t>
  </si>
  <si>
    <t>Közl. és lépcső</t>
  </si>
  <si>
    <t>Iskolai használat hétköznap 7-16h</t>
  </si>
  <si>
    <t>Informatika</t>
  </si>
  <si>
    <t>Zeneiskolai tanári</t>
  </si>
  <si>
    <t>Tanári</t>
  </si>
  <si>
    <t>Konyha</t>
  </si>
  <si>
    <t>Tak. szertár</t>
  </si>
  <si>
    <t>II. em.</t>
  </si>
  <si>
    <t>közlekedő</t>
  </si>
  <si>
    <t>Padlástérbe vezető lépcő</t>
  </si>
  <si>
    <t>Foglalkoztató</t>
  </si>
  <si>
    <t>Tetőterasz</t>
  </si>
  <si>
    <t>Kizárólag MartonSport</t>
  </si>
  <si>
    <t>Hétvégén egész nap, hétköznap 16-22h önkormányzati használat.</t>
  </si>
  <si>
    <t>Hétvégén egész nap, hétköznap 19-22h BBK</t>
  </si>
  <si>
    <t>Iskolai használatra</t>
  </si>
  <si>
    <t>Kizárólag Martonsport</t>
  </si>
  <si>
    <r>
      <t>m</t>
    </r>
    <r>
      <rPr>
        <b/>
        <vertAlign val="superscript"/>
        <sz val="12"/>
        <color theme="1"/>
        <rFont val="Arial Narrow"/>
        <family val="2"/>
        <charset val="238"/>
      </rPr>
      <t>2</t>
    </r>
  </si>
  <si>
    <r>
      <t>m</t>
    </r>
    <r>
      <rPr>
        <b/>
        <vertAlign val="superscript"/>
        <sz val="12"/>
        <color theme="1"/>
        <rFont val="Arial Narrow"/>
        <family val="2"/>
        <charset val="238"/>
      </rPr>
      <t>3</t>
    </r>
  </si>
  <si>
    <t>Átadásra nem kerül - konyha, kazánház</t>
  </si>
  <si>
    <t>Tóth Iván Sportcsarnok</t>
  </si>
  <si>
    <r>
      <t>m</t>
    </r>
    <r>
      <rPr>
        <b/>
        <vertAlign val="superscript"/>
        <sz val="12"/>
        <color theme="5"/>
        <rFont val="Arial Narrow"/>
        <family val="2"/>
        <charset val="238"/>
      </rPr>
      <t>2</t>
    </r>
  </si>
  <si>
    <r>
      <t>m</t>
    </r>
    <r>
      <rPr>
        <b/>
        <vertAlign val="superscript"/>
        <sz val="12"/>
        <color theme="5"/>
        <rFont val="Arial Narrow"/>
        <family val="2"/>
        <charset val="238"/>
      </rPr>
      <t>3</t>
    </r>
  </si>
  <si>
    <t>Tornaterem előtti közl.</t>
  </si>
  <si>
    <t>Öltöző közl.</t>
  </si>
  <si>
    <t>106 helyiség</t>
  </si>
  <si>
    <t>12 helyiség</t>
  </si>
  <si>
    <t>94 helyiég</t>
  </si>
  <si>
    <t>47 helyiség</t>
  </si>
  <si>
    <t>39 helyiség</t>
  </si>
  <si>
    <t>8 helyiség</t>
  </si>
  <si>
    <t>23 helyiség</t>
  </si>
  <si>
    <t>22 helyiség</t>
  </si>
  <si>
    <t>45 helyiség</t>
  </si>
  <si>
    <t>51 helyiség</t>
  </si>
  <si>
    <t>44 helyiség</t>
  </si>
  <si>
    <t>6 helyiség</t>
  </si>
  <si>
    <t>1 helyiség</t>
  </si>
  <si>
    <t>Művészeti Iskola - Malom épülete</t>
  </si>
  <si>
    <t>Járási Hivatal és Beethoven Általános Iskola közös épülete</t>
  </si>
  <si>
    <t>Járási Hivatal, hőközpont</t>
  </si>
  <si>
    <t>Hőközpont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</si>
</sst>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vertAlign val="superscript"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vertAlign val="superscript"/>
      <sz val="12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5"/>
      <name val="Arial Narrow"/>
      <family val="2"/>
      <charset val="238"/>
    </font>
    <font>
      <b/>
      <vertAlign val="superscript"/>
      <sz val="12"/>
      <color theme="5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5" fillId="2" borderId="2" applyNumberFormat="0" applyFont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/>
    <xf numFmtId="0" fontId="6" fillId="0" borderId="0" xfId="0" applyFont="1"/>
    <xf numFmtId="2" fontId="2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0" fontId="2" fillId="2" borderId="2" xfId="3" applyFont="1"/>
    <xf numFmtId="0" fontId="1" fillId="2" borderId="2" xfId="3" applyFont="1" applyAlignment="1">
      <alignment horizontal="center" vertical="center"/>
    </xf>
    <xf numFmtId="0" fontId="1" fillId="2" borderId="2" xfId="3" applyFont="1" applyAlignment="1">
      <alignment horizontal="center" vertical="center"/>
    </xf>
    <xf numFmtId="0" fontId="2" fillId="2" borderId="2" xfId="3" applyFont="1" applyAlignment="1">
      <alignment horizontal="right"/>
    </xf>
    <xf numFmtId="0" fontId="3" fillId="2" borderId="2" xfId="3" applyFont="1" applyAlignment="1">
      <alignment vertical="center"/>
    </xf>
    <xf numFmtId="0" fontId="9" fillId="2" borderId="2" xfId="3" applyFont="1" applyAlignment="1">
      <alignment vertical="center"/>
    </xf>
    <xf numFmtId="0" fontId="9" fillId="2" borderId="2" xfId="3" applyFont="1"/>
    <xf numFmtId="0" fontId="2" fillId="2" borderId="2" xfId="3" applyFont="1" applyAlignment="1"/>
    <xf numFmtId="0" fontId="1" fillId="2" borderId="2" xfId="3" applyFont="1"/>
    <xf numFmtId="0" fontId="4" fillId="2" borderId="2" xfId="3" applyFont="1"/>
    <xf numFmtId="0" fontId="4" fillId="2" borderId="2" xfId="3" applyFont="1" applyAlignment="1">
      <alignment vertical="center"/>
    </xf>
    <xf numFmtId="0" fontId="1" fillId="2" borderId="2" xfId="3" applyFont="1" applyAlignment="1">
      <alignment vertical="center"/>
    </xf>
    <xf numFmtId="0" fontId="6" fillId="2" borderId="2" xfId="3" applyFont="1"/>
    <xf numFmtId="0" fontId="18" fillId="2" borderId="2" xfId="3" applyFont="1"/>
    <xf numFmtId="0" fontId="18" fillId="2" borderId="2" xfId="3" applyFont="1" applyAlignment="1">
      <alignment vertical="center"/>
    </xf>
    <xf numFmtId="0" fontId="17" fillId="2" borderId="2" xfId="3" applyFont="1"/>
    <xf numFmtId="2" fontId="4" fillId="2" borderId="2" xfId="3" applyNumberFormat="1" applyFont="1" applyAlignment="1">
      <alignment wrapText="1"/>
    </xf>
    <xf numFmtId="2" fontId="9" fillId="2" borderId="2" xfId="3" applyNumberFormat="1" applyFont="1"/>
    <xf numFmtId="0" fontId="11" fillId="2" borderId="2" xfId="3" applyFont="1" applyAlignment="1"/>
    <xf numFmtId="2" fontId="11" fillId="2" borderId="2" xfId="3" applyNumberFormat="1" applyFont="1" applyAlignment="1"/>
    <xf numFmtId="0" fontId="17" fillId="2" borderId="2" xfId="3" applyFont="1" applyAlignment="1">
      <alignment vertical="center"/>
    </xf>
    <xf numFmtId="2" fontId="17" fillId="2" borderId="2" xfId="3" applyNumberFormat="1" applyFont="1" applyAlignment="1">
      <alignment vertical="center"/>
    </xf>
    <xf numFmtId="2" fontId="2" fillId="2" borderId="2" xfId="3" applyNumberFormat="1" applyFont="1"/>
    <xf numFmtId="2" fontId="4" fillId="2" borderId="2" xfId="3" applyNumberFormat="1" applyFont="1"/>
    <xf numFmtId="2" fontId="1" fillId="2" borderId="2" xfId="3" applyNumberFormat="1" applyFont="1"/>
    <xf numFmtId="2" fontId="18" fillId="2" borderId="2" xfId="3" applyNumberFormat="1" applyFont="1"/>
    <xf numFmtId="0" fontId="17" fillId="2" borderId="2" xfId="3" applyFont="1" applyAlignment="1">
      <alignment horizontal="right" vertical="center"/>
    </xf>
    <xf numFmtId="0" fontId="20" fillId="2" borderId="2" xfId="3" applyFont="1"/>
    <xf numFmtId="0" fontId="6" fillId="2" borderId="2" xfId="3" applyFont="1" applyAlignment="1"/>
    <xf numFmtId="0" fontId="1" fillId="2" borderId="2" xfId="3" applyFont="1" applyAlignment="1"/>
    <xf numFmtId="0" fontId="18" fillId="2" borderId="2" xfId="3" applyFont="1" applyAlignment="1"/>
    <xf numFmtId="0" fontId="18" fillId="2" borderId="2" xfId="3" applyFont="1" applyAlignment="1">
      <alignment horizontal="left"/>
    </xf>
    <xf numFmtId="0" fontId="17" fillId="0" borderId="0" xfId="0" applyFont="1"/>
    <xf numFmtId="0" fontId="1" fillId="2" borderId="6" xfId="3" applyFont="1" applyBorder="1" applyAlignment="1">
      <alignment horizontal="left"/>
    </xf>
    <xf numFmtId="0" fontId="1" fillId="2" borderId="7" xfId="3" applyFont="1" applyBorder="1" applyAlignment="1">
      <alignment horizontal="left"/>
    </xf>
    <xf numFmtId="2" fontId="1" fillId="2" borderId="2" xfId="3" applyNumberFormat="1" applyFont="1" applyAlignment="1">
      <alignment wrapText="1"/>
    </xf>
    <xf numFmtId="2" fontId="17" fillId="2" borderId="2" xfId="3" applyNumberFormat="1" applyFont="1"/>
    <xf numFmtId="2" fontId="9" fillId="2" borderId="2" xfId="3" applyNumberFormat="1" applyFont="1" applyAlignment="1">
      <alignment wrapText="1"/>
    </xf>
    <xf numFmtId="0" fontId="16" fillId="2" borderId="6" xfId="3" applyFont="1" applyBorder="1" applyAlignment="1">
      <alignment horizontal="center" vertical="center"/>
    </xf>
    <xf numFmtId="0" fontId="16" fillId="2" borderId="8" xfId="3" applyFont="1" applyBorder="1" applyAlignment="1">
      <alignment horizontal="center" vertical="center"/>
    </xf>
    <xf numFmtId="0" fontId="16" fillId="2" borderId="7" xfId="3" applyFont="1" applyBorder="1" applyAlignment="1">
      <alignment horizontal="center" vertical="center"/>
    </xf>
    <xf numFmtId="0" fontId="1" fillId="2" borderId="3" xfId="3" applyFont="1" applyBorder="1" applyAlignment="1">
      <alignment horizontal="center"/>
    </xf>
    <xf numFmtId="0" fontId="1" fillId="2" borderId="5" xfId="3" applyFont="1" applyBorder="1" applyAlignment="1">
      <alignment horizontal="center"/>
    </xf>
    <xf numFmtId="0" fontId="1" fillId="2" borderId="4" xfId="3" applyFont="1" applyBorder="1" applyAlignment="1">
      <alignment horizontal="center"/>
    </xf>
    <xf numFmtId="0" fontId="1" fillId="2" borderId="2" xfId="3" applyFont="1" applyAlignment="1">
      <alignment horizontal="center" vertical="center"/>
    </xf>
    <xf numFmtId="0" fontId="9" fillId="2" borderId="2" xfId="3" applyFont="1" applyAlignment="1">
      <alignment horizontal="right"/>
    </xf>
    <xf numFmtId="0" fontId="4" fillId="2" borderId="2" xfId="3" applyFont="1" applyAlignment="1">
      <alignment horizontal="right"/>
    </xf>
    <xf numFmtId="0" fontId="1" fillId="2" borderId="6" xfId="3" applyFont="1" applyBorder="1" applyAlignment="1">
      <alignment horizontal="left"/>
    </xf>
    <xf numFmtId="0" fontId="1" fillId="2" borderId="7" xfId="3" applyFont="1" applyBorder="1" applyAlignment="1">
      <alignment horizontal="left"/>
    </xf>
    <xf numFmtId="0" fontId="4" fillId="2" borderId="6" xfId="3" applyFont="1" applyBorder="1" applyAlignment="1">
      <alignment horizontal="left"/>
    </xf>
    <xf numFmtId="0" fontId="4" fillId="2" borderId="7" xfId="3" applyFont="1" applyBorder="1" applyAlignment="1">
      <alignment horizontal="left"/>
    </xf>
    <xf numFmtId="0" fontId="17" fillId="2" borderId="6" xfId="3" applyFont="1" applyBorder="1" applyAlignment="1">
      <alignment horizontal="right" vertical="center"/>
    </xf>
    <xf numFmtId="0" fontId="17" fillId="2" borderId="8" xfId="3" applyFont="1" applyBorder="1" applyAlignment="1">
      <alignment horizontal="right" vertical="center"/>
    </xf>
    <xf numFmtId="0" fontId="17" fillId="2" borderId="7" xfId="3" applyFont="1" applyBorder="1" applyAlignment="1">
      <alignment horizontal="right" vertical="center"/>
    </xf>
    <xf numFmtId="0" fontId="16" fillId="2" borderId="2" xfId="3" applyFont="1" applyAlignment="1">
      <alignment horizontal="center" vertical="center"/>
    </xf>
    <xf numFmtId="0" fontId="2" fillId="2" borderId="2" xfId="3" applyFont="1" applyAlignment="1">
      <alignment horizontal="center" vertical="center"/>
    </xf>
    <xf numFmtId="0" fontId="8" fillId="2" borderId="2" xfId="3" applyFont="1" applyAlignment="1">
      <alignment horizontal="right" vertical="center"/>
    </xf>
    <xf numFmtId="0" fontId="11" fillId="2" borderId="2" xfId="3" applyFont="1" applyAlignment="1">
      <alignment horizontal="right" vertical="center"/>
    </xf>
    <xf numFmtId="0" fontId="1" fillId="2" borderId="2" xfId="3" applyFont="1" applyAlignment="1">
      <alignment horizontal="right"/>
    </xf>
    <xf numFmtId="0" fontId="17" fillId="2" borderId="6" xfId="3" applyFont="1" applyBorder="1" applyAlignment="1">
      <alignment horizontal="left"/>
    </xf>
    <xf numFmtId="0" fontId="17" fillId="2" borderId="7" xfId="3" applyFont="1" applyBorder="1" applyAlignment="1">
      <alignment horizontal="left"/>
    </xf>
    <xf numFmtId="0" fontId="8" fillId="2" borderId="6" xfId="3" applyFont="1" applyBorder="1" applyAlignment="1">
      <alignment horizontal="left"/>
    </xf>
    <xf numFmtId="0" fontId="8" fillId="2" borderId="7" xfId="3" applyFont="1" applyBorder="1" applyAlignment="1">
      <alignment horizontal="left"/>
    </xf>
    <xf numFmtId="0" fontId="11" fillId="2" borderId="6" xfId="3" applyFont="1" applyBorder="1" applyAlignment="1">
      <alignment horizontal="left"/>
    </xf>
    <xf numFmtId="0" fontId="11" fillId="2" borderId="7" xfId="3" applyFont="1" applyBorder="1" applyAlignment="1">
      <alignment horizontal="left"/>
    </xf>
    <xf numFmtId="0" fontId="6" fillId="2" borderId="6" xfId="3" applyFont="1" applyBorder="1" applyAlignment="1">
      <alignment horizontal="left"/>
    </xf>
    <xf numFmtId="0" fontId="6" fillId="2" borderId="7" xfId="3" applyFont="1" applyBorder="1" applyAlignment="1">
      <alignment horizontal="left"/>
    </xf>
  </cellXfs>
  <cellStyles count="4">
    <cellStyle name="Jegyzet" xfId="3" builtinId="10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70" zoomScaleNormal="70" workbookViewId="0">
      <selection activeCell="E55" sqref="E55"/>
    </sheetView>
  </sheetViews>
  <sheetFormatPr defaultColWidth="9" defaultRowHeight="13.8"/>
  <cols>
    <col min="1" max="1" width="9" style="39"/>
    <col min="2" max="2" width="10.109375" style="3" bestFit="1" customWidth="1"/>
    <col min="3" max="3" width="19.109375" style="3" bestFit="1" customWidth="1"/>
    <col min="4" max="4" width="17" style="3" customWidth="1"/>
    <col min="5" max="8" width="9" style="3"/>
    <col min="9" max="9" width="10.33203125" style="3" bestFit="1" customWidth="1"/>
    <col min="10" max="10" width="8.6640625" style="3" bestFit="1" customWidth="1"/>
    <col min="11" max="11" width="77.6640625" style="3" customWidth="1"/>
    <col min="12" max="16384" width="9" style="3"/>
  </cols>
  <sheetData>
    <row r="1" spans="1:11" ht="33" customHeight="1">
      <c r="A1" s="45" t="s">
        <v>177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5.6">
      <c r="A2" s="15"/>
      <c r="B2" s="8" t="s">
        <v>3</v>
      </c>
      <c r="C2" s="8" t="s">
        <v>1</v>
      </c>
      <c r="D2" s="8" t="s">
        <v>20</v>
      </c>
      <c r="E2" s="51" t="s">
        <v>2</v>
      </c>
      <c r="F2" s="51"/>
      <c r="G2" s="51" t="s">
        <v>21</v>
      </c>
      <c r="H2" s="51"/>
      <c r="I2" s="8" t="s">
        <v>4</v>
      </c>
      <c r="J2" s="8" t="s">
        <v>5</v>
      </c>
      <c r="K2" s="8" t="s">
        <v>7</v>
      </c>
    </row>
    <row r="3" spans="1:11" ht="18">
      <c r="A3" s="15">
        <v>1</v>
      </c>
      <c r="B3" s="15" t="s">
        <v>22</v>
      </c>
      <c r="C3" s="15" t="s">
        <v>23</v>
      </c>
      <c r="D3" s="15">
        <v>2.95</v>
      </c>
      <c r="E3" s="15">
        <v>124.2</v>
      </c>
      <c r="F3" s="18" t="s">
        <v>156</v>
      </c>
      <c r="G3" s="18">
        <f>D3*E3</f>
        <v>366.39000000000004</v>
      </c>
      <c r="H3" s="18" t="s">
        <v>157</v>
      </c>
      <c r="I3" s="15" t="s">
        <v>14</v>
      </c>
      <c r="J3" s="15" t="s">
        <v>6</v>
      </c>
      <c r="K3" s="7"/>
    </row>
    <row r="4" spans="1:11" ht="18">
      <c r="A4" s="15">
        <f>A3+1</f>
        <v>2</v>
      </c>
      <c r="B4" s="16" t="s">
        <v>26</v>
      </c>
      <c r="C4" s="16" t="s">
        <v>27</v>
      </c>
      <c r="D4" s="16">
        <v>3.5</v>
      </c>
      <c r="E4" s="16">
        <f>82.1+16.15</f>
        <v>98.25</v>
      </c>
      <c r="F4" s="17" t="s">
        <v>63</v>
      </c>
      <c r="G4" s="17">
        <f t="shared" ref="G4:G53" si="0">D4*E4</f>
        <v>343.875</v>
      </c>
      <c r="H4" s="17" t="s">
        <v>64</v>
      </c>
      <c r="I4" s="16" t="s">
        <v>17</v>
      </c>
      <c r="J4" s="16" t="s">
        <v>16</v>
      </c>
      <c r="K4" s="21"/>
    </row>
    <row r="5" spans="1:11" ht="18">
      <c r="A5" s="15">
        <f t="shared" ref="A5:A53" si="1">A4+1</f>
        <v>3</v>
      </c>
      <c r="B5" s="16" t="s">
        <v>26</v>
      </c>
      <c r="C5" s="16" t="s">
        <v>15</v>
      </c>
      <c r="D5" s="16">
        <v>3.5</v>
      </c>
      <c r="E5" s="16">
        <v>4.8600000000000003</v>
      </c>
      <c r="F5" s="17" t="s">
        <v>63</v>
      </c>
      <c r="G5" s="17">
        <f t="shared" si="0"/>
        <v>17.010000000000002</v>
      </c>
      <c r="H5" s="17" t="s">
        <v>64</v>
      </c>
      <c r="I5" s="16" t="s">
        <v>17</v>
      </c>
      <c r="J5" s="16" t="s">
        <v>16</v>
      </c>
      <c r="K5" s="21"/>
    </row>
    <row r="6" spans="1:11" ht="18">
      <c r="A6" s="15">
        <f t="shared" si="1"/>
        <v>4</v>
      </c>
      <c r="B6" s="16" t="s">
        <v>26</v>
      </c>
      <c r="C6" s="16" t="s">
        <v>30</v>
      </c>
      <c r="D6" s="16">
        <v>3.5</v>
      </c>
      <c r="E6" s="16">
        <v>5.0199999999999996</v>
      </c>
      <c r="F6" s="17" t="s">
        <v>63</v>
      </c>
      <c r="G6" s="17">
        <f t="shared" si="0"/>
        <v>17.57</v>
      </c>
      <c r="H6" s="17" t="s">
        <v>64</v>
      </c>
      <c r="I6" s="16" t="s">
        <v>17</v>
      </c>
      <c r="J6" s="16" t="s">
        <v>16</v>
      </c>
      <c r="K6" s="21"/>
    </row>
    <row r="7" spans="1:11" ht="18">
      <c r="A7" s="15">
        <f t="shared" si="1"/>
        <v>5</v>
      </c>
      <c r="B7" s="16" t="s">
        <v>26</v>
      </c>
      <c r="C7" s="16" t="s">
        <v>31</v>
      </c>
      <c r="D7" s="16">
        <v>3.5</v>
      </c>
      <c r="E7" s="16">
        <v>7.23</v>
      </c>
      <c r="F7" s="17" t="s">
        <v>63</v>
      </c>
      <c r="G7" s="17">
        <f t="shared" si="0"/>
        <v>25.305</v>
      </c>
      <c r="H7" s="17" t="s">
        <v>64</v>
      </c>
      <c r="I7" s="16" t="s">
        <v>17</v>
      </c>
      <c r="J7" s="16" t="s">
        <v>16</v>
      </c>
      <c r="K7" s="21"/>
    </row>
    <row r="8" spans="1:11" ht="18">
      <c r="A8" s="15">
        <f t="shared" si="1"/>
        <v>6</v>
      </c>
      <c r="B8" s="16" t="s">
        <v>26</v>
      </c>
      <c r="C8" s="16" t="s">
        <v>32</v>
      </c>
      <c r="D8" s="16">
        <v>3.5</v>
      </c>
      <c r="E8" s="16">
        <v>29.74</v>
      </c>
      <c r="F8" s="17" t="s">
        <v>63</v>
      </c>
      <c r="G8" s="17">
        <f t="shared" si="0"/>
        <v>104.08999999999999</v>
      </c>
      <c r="H8" s="17" t="s">
        <v>64</v>
      </c>
      <c r="I8" s="16" t="s">
        <v>17</v>
      </c>
      <c r="J8" s="16" t="s">
        <v>16</v>
      </c>
      <c r="K8" s="21"/>
    </row>
    <row r="9" spans="1:11" ht="18">
      <c r="A9" s="15">
        <f t="shared" si="1"/>
        <v>7</v>
      </c>
      <c r="B9" s="16" t="s">
        <v>26</v>
      </c>
      <c r="C9" s="16" t="s">
        <v>33</v>
      </c>
      <c r="D9" s="16">
        <v>2.9</v>
      </c>
      <c r="E9" s="16">
        <f>6.29+4.53</f>
        <v>10.82</v>
      </c>
      <c r="F9" s="17" t="s">
        <v>63</v>
      </c>
      <c r="G9" s="17">
        <f t="shared" si="0"/>
        <v>31.378</v>
      </c>
      <c r="H9" s="17" t="s">
        <v>64</v>
      </c>
      <c r="I9" s="16" t="s">
        <v>17</v>
      </c>
      <c r="J9" s="16" t="s">
        <v>16</v>
      </c>
      <c r="K9" s="21"/>
    </row>
    <row r="10" spans="1:11" ht="18">
      <c r="A10" s="15">
        <f t="shared" si="1"/>
        <v>8</v>
      </c>
      <c r="B10" s="16" t="s">
        <v>26</v>
      </c>
      <c r="C10" s="16" t="s">
        <v>53</v>
      </c>
      <c r="D10" s="16">
        <v>2.9</v>
      </c>
      <c r="E10" s="16">
        <v>15.01</v>
      </c>
      <c r="F10" s="17" t="s">
        <v>63</v>
      </c>
      <c r="G10" s="17">
        <f t="shared" si="0"/>
        <v>43.528999999999996</v>
      </c>
      <c r="H10" s="17" t="s">
        <v>64</v>
      </c>
      <c r="I10" s="16" t="s">
        <v>17</v>
      </c>
      <c r="J10" s="16" t="s">
        <v>16</v>
      </c>
      <c r="K10" s="7"/>
    </row>
    <row r="11" spans="1:11" ht="18">
      <c r="A11" s="15">
        <f t="shared" si="1"/>
        <v>9</v>
      </c>
      <c r="B11" s="16" t="s">
        <v>26</v>
      </c>
      <c r="C11" s="16" t="s">
        <v>30</v>
      </c>
      <c r="D11" s="16">
        <v>2.9</v>
      </c>
      <c r="E11" s="16">
        <v>1.61</v>
      </c>
      <c r="F11" s="17" t="s">
        <v>63</v>
      </c>
      <c r="G11" s="17">
        <f t="shared" si="0"/>
        <v>4.6690000000000005</v>
      </c>
      <c r="H11" s="17" t="s">
        <v>64</v>
      </c>
      <c r="I11" s="16" t="s">
        <v>17</v>
      </c>
      <c r="J11" s="16" t="s">
        <v>16</v>
      </c>
      <c r="K11" s="7"/>
    </row>
    <row r="12" spans="1:11" ht="18">
      <c r="A12" s="15">
        <f t="shared" si="1"/>
        <v>10</v>
      </c>
      <c r="B12" s="16" t="s">
        <v>26</v>
      </c>
      <c r="C12" s="16" t="s">
        <v>34</v>
      </c>
      <c r="D12" s="16">
        <v>2.9</v>
      </c>
      <c r="E12" s="16">
        <v>3.58</v>
      </c>
      <c r="F12" s="17" t="s">
        <v>63</v>
      </c>
      <c r="G12" s="17">
        <f t="shared" si="0"/>
        <v>10.382</v>
      </c>
      <c r="H12" s="17" t="s">
        <v>64</v>
      </c>
      <c r="I12" s="16" t="s">
        <v>17</v>
      </c>
      <c r="J12" s="16" t="s">
        <v>16</v>
      </c>
      <c r="K12" s="7"/>
    </row>
    <row r="13" spans="1:11" ht="18">
      <c r="A13" s="15">
        <f t="shared" si="1"/>
        <v>11</v>
      </c>
      <c r="B13" s="16" t="s">
        <v>26</v>
      </c>
      <c r="C13" s="16" t="s">
        <v>53</v>
      </c>
      <c r="D13" s="16">
        <v>2.9</v>
      </c>
      <c r="E13" s="16">
        <v>18.940000000000001</v>
      </c>
      <c r="F13" s="17" t="s">
        <v>63</v>
      </c>
      <c r="G13" s="17">
        <f t="shared" si="0"/>
        <v>54.926000000000002</v>
      </c>
      <c r="H13" s="17" t="s">
        <v>64</v>
      </c>
      <c r="I13" s="16" t="s">
        <v>17</v>
      </c>
      <c r="J13" s="16" t="s">
        <v>16</v>
      </c>
      <c r="K13" s="7"/>
    </row>
    <row r="14" spans="1:11" ht="18">
      <c r="A14" s="15">
        <f t="shared" si="1"/>
        <v>12</v>
      </c>
      <c r="B14" s="16" t="s">
        <v>26</v>
      </c>
      <c r="C14" s="16" t="s">
        <v>53</v>
      </c>
      <c r="D14" s="16">
        <v>2.9</v>
      </c>
      <c r="E14" s="16">
        <v>17.559999999999999</v>
      </c>
      <c r="F14" s="17" t="s">
        <v>63</v>
      </c>
      <c r="G14" s="17">
        <f t="shared" si="0"/>
        <v>50.923999999999992</v>
      </c>
      <c r="H14" s="17" t="s">
        <v>64</v>
      </c>
      <c r="I14" s="16" t="s">
        <v>17</v>
      </c>
      <c r="J14" s="16" t="s">
        <v>16</v>
      </c>
      <c r="K14" s="7"/>
    </row>
    <row r="15" spans="1:11" ht="18">
      <c r="A15" s="15">
        <f t="shared" si="1"/>
        <v>13</v>
      </c>
      <c r="B15" s="16" t="s">
        <v>26</v>
      </c>
      <c r="C15" s="16" t="s">
        <v>53</v>
      </c>
      <c r="D15" s="16">
        <v>2.9</v>
      </c>
      <c r="E15" s="16">
        <v>17.350000000000001</v>
      </c>
      <c r="F15" s="17" t="s">
        <v>63</v>
      </c>
      <c r="G15" s="17">
        <f t="shared" si="0"/>
        <v>50.315000000000005</v>
      </c>
      <c r="H15" s="17" t="s">
        <v>64</v>
      </c>
      <c r="I15" s="16" t="s">
        <v>17</v>
      </c>
      <c r="J15" s="16" t="s">
        <v>16</v>
      </c>
      <c r="K15" s="7"/>
    </row>
    <row r="16" spans="1:11" ht="18">
      <c r="A16" s="15">
        <f t="shared" si="1"/>
        <v>14</v>
      </c>
      <c r="B16" s="16" t="s">
        <v>26</v>
      </c>
      <c r="C16" s="16" t="s">
        <v>34</v>
      </c>
      <c r="D16" s="16">
        <v>2.9</v>
      </c>
      <c r="E16" s="16">
        <v>14.21</v>
      </c>
      <c r="F16" s="17" t="s">
        <v>63</v>
      </c>
      <c r="G16" s="17">
        <f t="shared" si="0"/>
        <v>41.209000000000003</v>
      </c>
      <c r="H16" s="17" t="s">
        <v>64</v>
      </c>
      <c r="I16" s="16" t="s">
        <v>17</v>
      </c>
      <c r="J16" s="16" t="s">
        <v>16</v>
      </c>
      <c r="K16" s="7"/>
    </row>
    <row r="17" spans="1:11" ht="18">
      <c r="A17" s="15">
        <f t="shared" si="1"/>
        <v>15</v>
      </c>
      <c r="B17" s="16" t="s">
        <v>26</v>
      </c>
      <c r="C17" s="16" t="s">
        <v>9</v>
      </c>
      <c r="D17" s="16">
        <v>2.9</v>
      </c>
      <c r="E17" s="16">
        <v>15.08</v>
      </c>
      <c r="F17" s="17" t="s">
        <v>63</v>
      </c>
      <c r="G17" s="17">
        <f t="shared" si="0"/>
        <v>43.731999999999999</v>
      </c>
      <c r="H17" s="17" t="s">
        <v>64</v>
      </c>
      <c r="I17" s="16" t="s">
        <v>17</v>
      </c>
      <c r="J17" s="16" t="s">
        <v>16</v>
      </c>
      <c r="K17" s="7"/>
    </row>
    <row r="18" spans="1:11" ht="18">
      <c r="A18" s="15">
        <f t="shared" si="1"/>
        <v>16</v>
      </c>
      <c r="B18" s="16" t="s">
        <v>26</v>
      </c>
      <c r="C18" s="16" t="s">
        <v>9</v>
      </c>
      <c r="D18" s="16">
        <v>2.9</v>
      </c>
      <c r="E18" s="16">
        <v>28.36</v>
      </c>
      <c r="F18" s="17" t="s">
        <v>63</v>
      </c>
      <c r="G18" s="17">
        <f t="shared" si="0"/>
        <v>82.244</v>
      </c>
      <c r="H18" s="17" t="s">
        <v>64</v>
      </c>
      <c r="I18" s="16" t="s">
        <v>17</v>
      </c>
      <c r="J18" s="16" t="s">
        <v>16</v>
      </c>
      <c r="K18" s="7"/>
    </row>
    <row r="19" spans="1:11" ht="18">
      <c r="A19" s="15">
        <f t="shared" si="1"/>
        <v>17</v>
      </c>
      <c r="B19" s="16" t="s">
        <v>26</v>
      </c>
      <c r="C19" s="16" t="s">
        <v>35</v>
      </c>
      <c r="D19" s="16">
        <v>2.9</v>
      </c>
      <c r="E19" s="16">
        <v>2.25</v>
      </c>
      <c r="F19" s="17" t="s">
        <v>63</v>
      </c>
      <c r="G19" s="17">
        <f t="shared" si="0"/>
        <v>6.5249999999999995</v>
      </c>
      <c r="H19" s="17" t="s">
        <v>64</v>
      </c>
      <c r="I19" s="16" t="s">
        <v>17</v>
      </c>
      <c r="J19" s="16" t="s">
        <v>16</v>
      </c>
      <c r="K19" s="7"/>
    </row>
    <row r="20" spans="1:11" ht="18">
      <c r="A20" s="15">
        <f t="shared" si="1"/>
        <v>18</v>
      </c>
      <c r="B20" s="16" t="s">
        <v>26</v>
      </c>
      <c r="C20" s="16" t="s">
        <v>36</v>
      </c>
      <c r="D20" s="16">
        <v>2.9</v>
      </c>
      <c r="E20" s="16">
        <v>9.7100000000000009</v>
      </c>
      <c r="F20" s="17" t="s">
        <v>63</v>
      </c>
      <c r="G20" s="17">
        <f t="shared" si="0"/>
        <v>28.159000000000002</v>
      </c>
      <c r="H20" s="17" t="s">
        <v>64</v>
      </c>
      <c r="I20" s="16" t="s">
        <v>17</v>
      </c>
      <c r="J20" s="16" t="s">
        <v>16</v>
      </c>
      <c r="K20" s="7"/>
    </row>
    <row r="21" spans="1:11" ht="18">
      <c r="A21" s="15">
        <f t="shared" si="1"/>
        <v>19</v>
      </c>
      <c r="B21" s="16" t="s">
        <v>26</v>
      </c>
      <c r="C21" s="16" t="s">
        <v>30</v>
      </c>
      <c r="D21" s="16">
        <v>2.9</v>
      </c>
      <c r="E21" s="16">
        <v>5.0999999999999996</v>
      </c>
      <c r="F21" s="17" t="s">
        <v>63</v>
      </c>
      <c r="G21" s="17">
        <f t="shared" si="0"/>
        <v>14.79</v>
      </c>
      <c r="H21" s="17" t="s">
        <v>64</v>
      </c>
      <c r="I21" s="16" t="s">
        <v>17</v>
      </c>
      <c r="J21" s="16" t="s">
        <v>16</v>
      </c>
      <c r="K21" s="7"/>
    </row>
    <row r="22" spans="1:11" ht="18">
      <c r="A22" s="15">
        <f t="shared" si="1"/>
        <v>20</v>
      </c>
      <c r="B22" s="16" t="s">
        <v>26</v>
      </c>
      <c r="C22" s="16" t="s">
        <v>30</v>
      </c>
      <c r="D22" s="16">
        <v>2.9</v>
      </c>
      <c r="E22" s="16">
        <v>5.86</v>
      </c>
      <c r="F22" s="17" t="s">
        <v>63</v>
      </c>
      <c r="G22" s="17">
        <f t="shared" si="0"/>
        <v>16.994</v>
      </c>
      <c r="H22" s="17" t="s">
        <v>64</v>
      </c>
      <c r="I22" s="16" t="s">
        <v>17</v>
      </c>
      <c r="J22" s="16" t="s">
        <v>16</v>
      </c>
      <c r="K22" s="7"/>
    </row>
    <row r="23" spans="1:11" ht="18">
      <c r="A23" s="15">
        <f t="shared" si="1"/>
        <v>21</v>
      </c>
      <c r="B23" s="16" t="s">
        <v>26</v>
      </c>
      <c r="C23" s="16" t="s">
        <v>36</v>
      </c>
      <c r="D23" s="16">
        <v>2.9</v>
      </c>
      <c r="E23" s="16">
        <v>9.7899999999999991</v>
      </c>
      <c r="F23" s="17" t="s">
        <v>63</v>
      </c>
      <c r="G23" s="17">
        <f t="shared" si="0"/>
        <v>28.390999999999998</v>
      </c>
      <c r="H23" s="17" t="s">
        <v>64</v>
      </c>
      <c r="I23" s="16" t="s">
        <v>17</v>
      </c>
      <c r="J23" s="16" t="s">
        <v>16</v>
      </c>
      <c r="K23" s="7"/>
    </row>
    <row r="24" spans="1:11" ht="18">
      <c r="A24" s="15">
        <f t="shared" si="1"/>
        <v>22</v>
      </c>
      <c r="B24" s="16" t="s">
        <v>26</v>
      </c>
      <c r="C24" s="16" t="s">
        <v>35</v>
      </c>
      <c r="D24" s="16">
        <v>2.9</v>
      </c>
      <c r="E24" s="16">
        <v>2.1</v>
      </c>
      <c r="F24" s="17" t="s">
        <v>63</v>
      </c>
      <c r="G24" s="17">
        <f t="shared" si="0"/>
        <v>6.09</v>
      </c>
      <c r="H24" s="17" t="s">
        <v>64</v>
      </c>
      <c r="I24" s="16" t="s">
        <v>17</v>
      </c>
      <c r="J24" s="16" t="s">
        <v>16</v>
      </c>
      <c r="K24" s="7"/>
    </row>
    <row r="25" spans="1:11" ht="18">
      <c r="A25" s="15">
        <f t="shared" si="1"/>
        <v>23</v>
      </c>
      <c r="B25" s="16" t="s">
        <v>26</v>
      </c>
      <c r="C25" s="16" t="s">
        <v>9</v>
      </c>
      <c r="D25" s="16">
        <v>2.9</v>
      </c>
      <c r="E25" s="16">
        <v>14.69</v>
      </c>
      <c r="F25" s="17" t="s">
        <v>63</v>
      </c>
      <c r="G25" s="17">
        <f t="shared" si="0"/>
        <v>42.600999999999999</v>
      </c>
      <c r="H25" s="17" t="s">
        <v>64</v>
      </c>
      <c r="I25" s="16" t="s">
        <v>17</v>
      </c>
      <c r="J25" s="16" t="s">
        <v>16</v>
      </c>
      <c r="K25" s="7"/>
    </row>
    <row r="26" spans="1:11" ht="18">
      <c r="A26" s="15">
        <f t="shared" si="1"/>
        <v>24</v>
      </c>
      <c r="B26" s="16" t="s">
        <v>26</v>
      </c>
      <c r="C26" s="16" t="s">
        <v>37</v>
      </c>
      <c r="D26" s="16">
        <v>3.4</v>
      </c>
      <c r="E26" s="16">
        <v>16.010000000000002</v>
      </c>
      <c r="F26" s="17" t="s">
        <v>63</v>
      </c>
      <c r="G26" s="17">
        <f t="shared" si="0"/>
        <v>54.434000000000005</v>
      </c>
      <c r="H26" s="17" t="s">
        <v>64</v>
      </c>
      <c r="I26" s="16" t="s">
        <v>17</v>
      </c>
      <c r="J26" s="16" t="s">
        <v>16</v>
      </c>
      <c r="K26" s="7"/>
    </row>
    <row r="27" spans="1:11" ht="18">
      <c r="A27" s="15">
        <f t="shared" si="1"/>
        <v>25</v>
      </c>
      <c r="B27" s="16" t="s">
        <v>26</v>
      </c>
      <c r="C27" s="16" t="s">
        <v>38</v>
      </c>
      <c r="D27" s="16">
        <v>6.6</v>
      </c>
      <c r="E27" s="16">
        <v>16.760000000000002</v>
      </c>
      <c r="F27" s="17" t="s">
        <v>63</v>
      </c>
      <c r="G27" s="17">
        <f t="shared" si="0"/>
        <v>110.616</v>
      </c>
      <c r="H27" s="17" t="s">
        <v>64</v>
      </c>
      <c r="I27" s="16" t="s">
        <v>17</v>
      </c>
      <c r="J27" s="16" t="s">
        <v>16</v>
      </c>
      <c r="K27" s="7"/>
    </row>
    <row r="28" spans="1:11" ht="18">
      <c r="A28" s="15">
        <f t="shared" si="1"/>
        <v>26</v>
      </c>
      <c r="B28" s="16" t="s">
        <v>26</v>
      </c>
      <c r="C28" s="16" t="s">
        <v>30</v>
      </c>
      <c r="D28" s="16">
        <v>2.9</v>
      </c>
      <c r="E28" s="16">
        <v>3.76</v>
      </c>
      <c r="F28" s="17" t="s">
        <v>63</v>
      </c>
      <c r="G28" s="17">
        <f t="shared" si="0"/>
        <v>10.904</v>
      </c>
      <c r="H28" s="17" t="s">
        <v>64</v>
      </c>
      <c r="I28" s="16" t="s">
        <v>17</v>
      </c>
      <c r="J28" s="16" t="s">
        <v>16</v>
      </c>
      <c r="K28" s="7"/>
    </row>
    <row r="29" spans="1:11" ht="18">
      <c r="A29" s="15">
        <f t="shared" si="1"/>
        <v>27</v>
      </c>
      <c r="B29" s="16" t="s">
        <v>26</v>
      </c>
      <c r="C29" s="16" t="s">
        <v>8</v>
      </c>
      <c r="D29" s="16">
        <v>2.9</v>
      </c>
      <c r="E29" s="16">
        <v>20.83</v>
      </c>
      <c r="F29" s="17" t="s">
        <v>63</v>
      </c>
      <c r="G29" s="17">
        <f t="shared" si="0"/>
        <v>60.406999999999996</v>
      </c>
      <c r="H29" s="17" t="s">
        <v>64</v>
      </c>
      <c r="I29" s="16" t="s">
        <v>17</v>
      </c>
      <c r="J29" s="16" t="s">
        <v>16</v>
      </c>
      <c r="K29" s="7"/>
    </row>
    <row r="30" spans="1:11" ht="18">
      <c r="A30" s="15">
        <f t="shared" si="1"/>
        <v>28</v>
      </c>
      <c r="B30" s="16" t="s">
        <v>26</v>
      </c>
      <c r="C30" s="16" t="s">
        <v>39</v>
      </c>
      <c r="D30" s="16">
        <v>2.9</v>
      </c>
      <c r="E30" s="16">
        <v>16.059999999999999</v>
      </c>
      <c r="F30" s="17" t="s">
        <v>63</v>
      </c>
      <c r="G30" s="17">
        <f t="shared" si="0"/>
        <v>46.573999999999998</v>
      </c>
      <c r="H30" s="17" t="s">
        <v>64</v>
      </c>
      <c r="I30" s="16" t="s">
        <v>17</v>
      </c>
      <c r="J30" s="16" t="s">
        <v>16</v>
      </c>
      <c r="K30" s="7"/>
    </row>
    <row r="31" spans="1:11" ht="18">
      <c r="A31" s="15">
        <f t="shared" si="1"/>
        <v>29</v>
      </c>
      <c r="B31" s="16" t="s">
        <v>26</v>
      </c>
      <c r="C31" s="16" t="s">
        <v>40</v>
      </c>
      <c r="D31" s="16">
        <v>2.9</v>
      </c>
      <c r="E31" s="16">
        <v>19.309999999999999</v>
      </c>
      <c r="F31" s="17" t="s">
        <v>63</v>
      </c>
      <c r="G31" s="17">
        <f t="shared" si="0"/>
        <v>55.998999999999995</v>
      </c>
      <c r="H31" s="17" t="s">
        <v>64</v>
      </c>
      <c r="I31" s="16" t="s">
        <v>17</v>
      </c>
      <c r="J31" s="16" t="s">
        <v>16</v>
      </c>
      <c r="K31" s="7"/>
    </row>
    <row r="32" spans="1:11" ht="18">
      <c r="A32" s="15">
        <f t="shared" si="1"/>
        <v>30</v>
      </c>
      <c r="B32" s="16" t="s">
        <v>26</v>
      </c>
      <c r="C32" s="16" t="s">
        <v>41</v>
      </c>
      <c r="D32" s="16">
        <v>2.9</v>
      </c>
      <c r="E32" s="16">
        <v>15.63</v>
      </c>
      <c r="F32" s="17" t="s">
        <v>63</v>
      </c>
      <c r="G32" s="17">
        <f t="shared" si="0"/>
        <v>45.326999999999998</v>
      </c>
      <c r="H32" s="17" t="s">
        <v>64</v>
      </c>
      <c r="I32" s="16" t="s">
        <v>17</v>
      </c>
      <c r="J32" s="16" t="s">
        <v>16</v>
      </c>
      <c r="K32" s="7"/>
    </row>
    <row r="33" spans="1:11" ht="18">
      <c r="A33" s="15">
        <f t="shared" si="1"/>
        <v>31</v>
      </c>
      <c r="B33" s="16" t="s">
        <v>26</v>
      </c>
      <c r="C33" s="16" t="s">
        <v>42</v>
      </c>
      <c r="D33" s="16">
        <v>2.9</v>
      </c>
      <c r="E33" s="16">
        <v>39.26</v>
      </c>
      <c r="F33" s="17" t="s">
        <v>63</v>
      </c>
      <c r="G33" s="17">
        <f t="shared" si="0"/>
        <v>113.85399999999998</v>
      </c>
      <c r="H33" s="17" t="s">
        <v>64</v>
      </c>
      <c r="I33" s="16" t="s">
        <v>17</v>
      </c>
      <c r="J33" s="16" t="s">
        <v>16</v>
      </c>
      <c r="K33" s="7"/>
    </row>
    <row r="34" spans="1:11" ht="18">
      <c r="A34" s="15">
        <f t="shared" si="1"/>
        <v>32</v>
      </c>
      <c r="B34" s="15" t="s">
        <v>26</v>
      </c>
      <c r="C34" s="15" t="s">
        <v>44</v>
      </c>
      <c r="D34" s="15">
        <v>3.4</v>
      </c>
      <c r="E34" s="15">
        <v>30.54</v>
      </c>
      <c r="F34" s="18" t="s">
        <v>156</v>
      </c>
      <c r="G34" s="18">
        <f t="shared" si="0"/>
        <v>103.836</v>
      </c>
      <c r="H34" s="18" t="s">
        <v>157</v>
      </c>
      <c r="I34" s="15" t="s">
        <v>14</v>
      </c>
      <c r="J34" s="15" t="s">
        <v>6</v>
      </c>
      <c r="K34" s="36" t="s">
        <v>47</v>
      </c>
    </row>
    <row r="35" spans="1:11" ht="18">
      <c r="A35" s="15">
        <f t="shared" si="1"/>
        <v>33</v>
      </c>
      <c r="B35" s="15" t="s">
        <v>26</v>
      </c>
      <c r="C35" s="15" t="s">
        <v>44</v>
      </c>
      <c r="D35" s="15">
        <v>4.4000000000000004</v>
      </c>
      <c r="E35" s="15">
        <v>46.67</v>
      </c>
      <c r="F35" s="18" t="s">
        <v>156</v>
      </c>
      <c r="G35" s="18">
        <f t="shared" si="0"/>
        <v>205.34800000000001</v>
      </c>
      <c r="H35" s="18" t="s">
        <v>157</v>
      </c>
      <c r="I35" s="15" t="s">
        <v>14</v>
      </c>
      <c r="J35" s="15" t="s">
        <v>6</v>
      </c>
      <c r="K35" s="36" t="s">
        <v>47</v>
      </c>
    </row>
    <row r="36" spans="1:11" ht="18">
      <c r="A36" s="15">
        <f t="shared" si="1"/>
        <v>34</v>
      </c>
      <c r="B36" s="15" t="s">
        <v>26</v>
      </c>
      <c r="C36" s="15" t="s">
        <v>45</v>
      </c>
      <c r="D36" s="15">
        <v>4.8</v>
      </c>
      <c r="E36" s="15">
        <v>17.649999999999999</v>
      </c>
      <c r="F36" s="18" t="s">
        <v>156</v>
      </c>
      <c r="G36" s="18">
        <f t="shared" si="0"/>
        <v>84.719999999999985</v>
      </c>
      <c r="H36" s="18" t="s">
        <v>157</v>
      </c>
      <c r="I36" s="15" t="s">
        <v>14</v>
      </c>
      <c r="J36" s="15" t="s">
        <v>6</v>
      </c>
      <c r="K36" s="36" t="s">
        <v>47</v>
      </c>
    </row>
    <row r="37" spans="1:11" ht="18">
      <c r="A37" s="15">
        <f t="shared" si="1"/>
        <v>35</v>
      </c>
      <c r="B37" s="15" t="s">
        <v>26</v>
      </c>
      <c r="C37" s="15" t="s">
        <v>11</v>
      </c>
      <c r="D37" s="15">
        <v>5.4</v>
      </c>
      <c r="E37" s="15">
        <v>15.9</v>
      </c>
      <c r="F37" s="18" t="s">
        <v>156</v>
      </c>
      <c r="G37" s="18">
        <f t="shared" si="0"/>
        <v>85.860000000000014</v>
      </c>
      <c r="H37" s="18" t="s">
        <v>157</v>
      </c>
      <c r="I37" s="15" t="s">
        <v>14</v>
      </c>
      <c r="J37" s="15" t="s">
        <v>6</v>
      </c>
      <c r="K37" s="15" t="s">
        <v>47</v>
      </c>
    </row>
    <row r="38" spans="1:11" ht="18">
      <c r="A38" s="15">
        <f t="shared" si="1"/>
        <v>36</v>
      </c>
      <c r="B38" s="15" t="s">
        <v>26</v>
      </c>
      <c r="C38" s="15" t="s">
        <v>46</v>
      </c>
      <c r="D38" s="15">
        <v>5.4</v>
      </c>
      <c r="E38" s="15">
        <v>68.03</v>
      </c>
      <c r="F38" s="18" t="s">
        <v>156</v>
      </c>
      <c r="G38" s="18">
        <f t="shared" si="0"/>
        <v>367.36200000000002</v>
      </c>
      <c r="H38" s="18" t="s">
        <v>157</v>
      </c>
      <c r="I38" s="15" t="s">
        <v>14</v>
      </c>
      <c r="J38" s="15" t="s">
        <v>6</v>
      </c>
      <c r="K38" s="15" t="s">
        <v>47</v>
      </c>
    </row>
    <row r="39" spans="1:11" ht="18">
      <c r="A39" s="15">
        <f t="shared" si="1"/>
        <v>37</v>
      </c>
      <c r="B39" s="15" t="s">
        <v>26</v>
      </c>
      <c r="C39" s="15" t="s">
        <v>46</v>
      </c>
      <c r="D39" s="15">
        <v>5.4</v>
      </c>
      <c r="E39" s="15">
        <v>77.55</v>
      </c>
      <c r="F39" s="18" t="s">
        <v>156</v>
      </c>
      <c r="G39" s="18">
        <f t="shared" si="0"/>
        <v>418.77000000000004</v>
      </c>
      <c r="H39" s="18" t="s">
        <v>157</v>
      </c>
      <c r="I39" s="15" t="s">
        <v>14</v>
      </c>
      <c r="J39" s="15" t="s">
        <v>6</v>
      </c>
      <c r="K39" s="15" t="s">
        <v>47</v>
      </c>
    </row>
    <row r="40" spans="1:11" ht="18">
      <c r="A40" s="15">
        <f t="shared" si="1"/>
        <v>38</v>
      </c>
      <c r="B40" s="16" t="s">
        <v>49</v>
      </c>
      <c r="C40" s="16" t="s">
        <v>9</v>
      </c>
      <c r="D40" s="16">
        <v>3.3</v>
      </c>
      <c r="E40" s="16">
        <v>37.770000000000003</v>
      </c>
      <c r="F40" s="17" t="s">
        <v>63</v>
      </c>
      <c r="G40" s="17">
        <f t="shared" si="0"/>
        <v>124.64100000000001</v>
      </c>
      <c r="H40" s="17" t="s">
        <v>64</v>
      </c>
      <c r="I40" s="16" t="s">
        <v>17</v>
      </c>
      <c r="J40" s="16" t="s">
        <v>16</v>
      </c>
      <c r="K40" s="7"/>
    </row>
    <row r="41" spans="1:11" ht="18">
      <c r="A41" s="15">
        <f t="shared" si="1"/>
        <v>39</v>
      </c>
      <c r="B41" s="16" t="s">
        <v>49</v>
      </c>
      <c r="C41" s="16" t="s">
        <v>50</v>
      </c>
      <c r="D41" s="16">
        <v>3.3</v>
      </c>
      <c r="E41" s="16">
        <v>10.130000000000001</v>
      </c>
      <c r="F41" s="17" t="s">
        <v>63</v>
      </c>
      <c r="G41" s="17">
        <f t="shared" si="0"/>
        <v>33.429000000000002</v>
      </c>
      <c r="H41" s="17" t="s">
        <v>64</v>
      </c>
      <c r="I41" s="16" t="s">
        <v>17</v>
      </c>
      <c r="J41" s="16" t="s">
        <v>16</v>
      </c>
      <c r="K41" s="7"/>
    </row>
    <row r="42" spans="1:11" ht="18">
      <c r="A42" s="15">
        <f t="shared" si="1"/>
        <v>40</v>
      </c>
      <c r="B42" s="16" t="s">
        <v>49</v>
      </c>
      <c r="C42" s="16" t="s">
        <v>51</v>
      </c>
      <c r="D42" s="16">
        <v>3.3</v>
      </c>
      <c r="E42" s="16">
        <v>4.51</v>
      </c>
      <c r="F42" s="17" t="s">
        <v>63</v>
      </c>
      <c r="G42" s="17">
        <f t="shared" si="0"/>
        <v>14.882999999999999</v>
      </c>
      <c r="H42" s="17" t="s">
        <v>64</v>
      </c>
      <c r="I42" s="16" t="s">
        <v>17</v>
      </c>
      <c r="J42" s="16" t="s">
        <v>16</v>
      </c>
      <c r="K42" s="7"/>
    </row>
    <row r="43" spans="1:11" ht="18">
      <c r="A43" s="15">
        <f t="shared" si="1"/>
        <v>41</v>
      </c>
      <c r="B43" s="16" t="s">
        <v>49</v>
      </c>
      <c r="C43" s="16" t="s">
        <v>52</v>
      </c>
      <c r="D43" s="16">
        <v>3.3</v>
      </c>
      <c r="E43" s="16">
        <v>34.44</v>
      </c>
      <c r="F43" s="17" t="s">
        <v>63</v>
      </c>
      <c r="G43" s="17">
        <f t="shared" si="0"/>
        <v>113.65199999999999</v>
      </c>
      <c r="H43" s="17" t="s">
        <v>64</v>
      </c>
      <c r="I43" s="16" t="s">
        <v>17</v>
      </c>
      <c r="J43" s="16" t="s">
        <v>16</v>
      </c>
      <c r="K43" s="7"/>
    </row>
    <row r="44" spans="1:11" ht="18">
      <c r="A44" s="15">
        <f t="shared" si="1"/>
        <v>42</v>
      </c>
      <c r="B44" s="16" t="s">
        <v>49</v>
      </c>
      <c r="C44" s="16" t="s">
        <v>15</v>
      </c>
      <c r="D44" s="16">
        <v>3.3</v>
      </c>
      <c r="E44" s="16">
        <v>12.29</v>
      </c>
      <c r="F44" s="17" t="s">
        <v>63</v>
      </c>
      <c r="G44" s="17">
        <f t="shared" si="0"/>
        <v>40.556999999999995</v>
      </c>
      <c r="H44" s="17" t="s">
        <v>64</v>
      </c>
      <c r="I44" s="16" t="s">
        <v>17</v>
      </c>
      <c r="J44" s="16" t="s">
        <v>16</v>
      </c>
      <c r="K44" s="7"/>
    </row>
    <row r="45" spans="1:11" ht="18">
      <c r="A45" s="15">
        <f t="shared" si="1"/>
        <v>43</v>
      </c>
      <c r="B45" s="16" t="s">
        <v>49</v>
      </c>
      <c r="C45" s="16" t="s">
        <v>53</v>
      </c>
      <c r="D45" s="16">
        <v>3.3</v>
      </c>
      <c r="E45" s="16">
        <v>19.47</v>
      </c>
      <c r="F45" s="17" t="s">
        <v>63</v>
      </c>
      <c r="G45" s="17">
        <f t="shared" si="0"/>
        <v>64.250999999999991</v>
      </c>
      <c r="H45" s="17" t="s">
        <v>64</v>
      </c>
      <c r="I45" s="16" t="s">
        <v>17</v>
      </c>
      <c r="J45" s="16" t="s">
        <v>16</v>
      </c>
      <c r="K45" s="7"/>
    </row>
    <row r="46" spans="1:11" ht="18">
      <c r="A46" s="15">
        <f t="shared" si="1"/>
        <v>44</v>
      </c>
      <c r="B46" s="16" t="s">
        <v>49</v>
      </c>
      <c r="C46" s="16" t="s">
        <v>54</v>
      </c>
      <c r="D46" s="16">
        <v>3.3</v>
      </c>
      <c r="E46" s="16">
        <v>10.37</v>
      </c>
      <c r="F46" s="17" t="s">
        <v>63</v>
      </c>
      <c r="G46" s="17">
        <f t="shared" si="0"/>
        <v>34.220999999999997</v>
      </c>
      <c r="H46" s="17" t="s">
        <v>64</v>
      </c>
      <c r="I46" s="16" t="s">
        <v>17</v>
      </c>
      <c r="J46" s="16" t="s">
        <v>16</v>
      </c>
      <c r="K46" s="7"/>
    </row>
    <row r="47" spans="1:11" ht="18">
      <c r="A47" s="15">
        <f t="shared" si="1"/>
        <v>45</v>
      </c>
      <c r="B47" s="16" t="s">
        <v>49</v>
      </c>
      <c r="C47" s="16" t="s">
        <v>9</v>
      </c>
      <c r="D47" s="16">
        <v>3.3</v>
      </c>
      <c r="E47" s="16">
        <v>4.9000000000000004</v>
      </c>
      <c r="F47" s="17" t="s">
        <v>63</v>
      </c>
      <c r="G47" s="17">
        <f t="shared" si="0"/>
        <v>16.170000000000002</v>
      </c>
      <c r="H47" s="17" t="s">
        <v>64</v>
      </c>
      <c r="I47" s="16" t="s">
        <v>17</v>
      </c>
      <c r="J47" s="16" t="s">
        <v>16</v>
      </c>
      <c r="K47" s="7"/>
    </row>
    <row r="48" spans="1:11" ht="18">
      <c r="A48" s="15">
        <f t="shared" si="1"/>
        <v>46</v>
      </c>
      <c r="B48" s="16" t="s">
        <v>49</v>
      </c>
      <c r="C48" s="16" t="s">
        <v>9</v>
      </c>
      <c r="D48" s="16">
        <v>3.3</v>
      </c>
      <c r="E48" s="16">
        <v>16.32</v>
      </c>
      <c r="F48" s="17" t="s">
        <v>63</v>
      </c>
      <c r="G48" s="17">
        <f t="shared" si="0"/>
        <v>53.855999999999995</v>
      </c>
      <c r="H48" s="17" t="s">
        <v>64</v>
      </c>
      <c r="I48" s="16" t="s">
        <v>17</v>
      </c>
      <c r="J48" s="16" t="s">
        <v>16</v>
      </c>
      <c r="K48" s="7"/>
    </row>
    <row r="49" spans="1:11" ht="18">
      <c r="A49" s="15">
        <f t="shared" si="1"/>
        <v>47</v>
      </c>
      <c r="B49" s="16" t="s">
        <v>49</v>
      </c>
      <c r="C49" s="16" t="s">
        <v>11</v>
      </c>
      <c r="D49" s="16">
        <v>3.3</v>
      </c>
      <c r="E49" s="16">
        <v>5.41</v>
      </c>
      <c r="F49" s="17" t="s">
        <v>63</v>
      </c>
      <c r="G49" s="17">
        <f t="shared" si="0"/>
        <v>17.852999999999998</v>
      </c>
      <c r="H49" s="17" t="s">
        <v>64</v>
      </c>
      <c r="I49" s="16" t="s">
        <v>17</v>
      </c>
      <c r="J49" s="16" t="s">
        <v>16</v>
      </c>
      <c r="K49" s="7"/>
    </row>
    <row r="50" spans="1:11" ht="18">
      <c r="A50" s="15">
        <f t="shared" si="1"/>
        <v>48</v>
      </c>
      <c r="B50" s="16" t="s">
        <v>49</v>
      </c>
      <c r="C50" s="16" t="s">
        <v>55</v>
      </c>
      <c r="D50" s="16">
        <v>3</v>
      </c>
      <c r="E50" s="16">
        <v>10.029999999999999</v>
      </c>
      <c r="F50" s="17" t="s">
        <v>63</v>
      </c>
      <c r="G50" s="17">
        <f t="shared" si="0"/>
        <v>30.089999999999996</v>
      </c>
      <c r="H50" s="17" t="s">
        <v>64</v>
      </c>
      <c r="I50" s="16" t="s">
        <v>17</v>
      </c>
      <c r="J50" s="16" t="s">
        <v>16</v>
      </c>
      <c r="K50" s="7"/>
    </row>
    <row r="51" spans="1:11" ht="18">
      <c r="A51" s="15">
        <f t="shared" si="1"/>
        <v>49</v>
      </c>
      <c r="B51" s="16" t="s">
        <v>49</v>
      </c>
      <c r="C51" s="16" t="s">
        <v>56</v>
      </c>
      <c r="D51" s="16">
        <v>3</v>
      </c>
      <c r="E51" s="16">
        <v>9.9700000000000006</v>
      </c>
      <c r="F51" s="17" t="s">
        <v>63</v>
      </c>
      <c r="G51" s="17">
        <f t="shared" si="0"/>
        <v>29.910000000000004</v>
      </c>
      <c r="H51" s="17" t="s">
        <v>64</v>
      </c>
      <c r="I51" s="16" t="s">
        <v>17</v>
      </c>
      <c r="J51" s="16" t="s">
        <v>16</v>
      </c>
      <c r="K51" s="7"/>
    </row>
    <row r="52" spans="1:11" ht="18">
      <c r="A52" s="15">
        <f t="shared" si="1"/>
        <v>50</v>
      </c>
      <c r="B52" s="16" t="s">
        <v>57</v>
      </c>
      <c r="C52" s="16" t="s">
        <v>58</v>
      </c>
      <c r="D52" s="16">
        <v>5.5</v>
      </c>
      <c r="E52" s="16">
        <v>109.35</v>
      </c>
      <c r="F52" s="17" t="s">
        <v>63</v>
      </c>
      <c r="G52" s="17">
        <f t="shared" si="0"/>
        <v>601.42499999999995</v>
      </c>
      <c r="H52" s="17" t="s">
        <v>64</v>
      </c>
      <c r="I52" s="16" t="s">
        <v>17</v>
      </c>
      <c r="J52" s="16" t="s">
        <v>16</v>
      </c>
      <c r="K52" s="7"/>
    </row>
    <row r="53" spans="1:11" ht="18">
      <c r="A53" s="15">
        <f t="shared" si="1"/>
        <v>51</v>
      </c>
      <c r="B53" s="16" t="s">
        <v>57</v>
      </c>
      <c r="C53" s="16" t="s">
        <v>59</v>
      </c>
      <c r="D53" s="16">
        <v>2.7</v>
      </c>
      <c r="E53" s="16">
        <v>6.2</v>
      </c>
      <c r="F53" s="17" t="s">
        <v>63</v>
      </c>
      <c r="G53" s="17">
        <f t="shared" si="0"/>
        <v>16.740000000000002</v>
      </c>
      <c r="H53" s="17" t="s">
        <v>64</v>
      </c>
      <c r="I53" s="16" t="s">
        <v>17</v>
      </c>
      <c r="J53" s="16" t="s">
        <v>16</v>
      </c>
      <c r="K53" s="7"/>
    </row>
    <row r="54" spans="1:11" ht="18">
      <c r="A54" s="48"/>
      <c r="B54" s="52" t="s">
        <v>60</v>
      </c>
      <c r="C54" s="52"/>
      <c r="D54" s="52"/>
      <c r="E54" s="13">
        <f>SUM(E3:E53)</f>
        <v>1156.4399999999996</v>
      </c>
      <c r="F54" s="12" t="s">
        <v>65</v>
      </c>
      <c r="G54" s="13">
        <f>SUM(G3:G53)</f>
        <v>4386.7870000000003</v>
      </c>
      <c r="H54" s="12" t="s">
        <v>66</v>
      </c>
      <c r="I54" s="54" t="s">
        <v>173</v>
      </c>
      <c r="J54" s="55"/>
      <c r="K54" s="7"/>
    </row>
    <row r="55" spans="1:11" ht="18">
      <c r="A55" s="49"/>
      <c r="B55" s="53" t="s">
        <v>62</v>
      </c>
      <c r="C55" s="53"/>
      <c r="D55" s="53"/>
      <c r="E55" s="16">
        <f>SUM(E4:E33)+ SUM(E40:E53)</f>
        <v>775.9</v>
      </c>
      <c r="F55" s="17" t="s">
        <v>63</v>
      </c>
      <c r="G55" s="16">
        <f>SUM(G4:G33)+ SUM(G40:G53)</f>
        <v>2754.5010000000002</v>
      </c>
      <c r="H55" s="17" t="s">
        <v>64</v>
      </c>
      <c r="I55" s="56" t="s">
        <v>174</v>
      </c>
      <c r="J55" s="57"/>
      <c r="K55" s="7"/>
    </row>
    <row r="56" spans="1:11" ht="18">
      <c r="A56" s="49"/>
      <c r="B56" s="52" t="s">
        <v>47</v>
      </c>
      <c r="C56" s="52"/>
      <c r="D56" s="52"/>
      <c r="E56" s="13">
        <f>SUM(E34:E39)</f>
        <v>256.34000000000003</v>
      </c>
      <c r="F56" s="12" t="s">
        <v>65</v>
      </c>
      <c r="G56" s="13">
        <f t="shared" ref="G56" si="2">SUM(G34:G39)</f>
        <v>1265.896</v>
      </c>
      <c r="H56" s="12" t="s">
        <v>66</v>
      </c>
      <c r="I56" s="54" t="s">
        <v>175</v>
      </c>
      <c r="J56" s="55"/>
      <c r="K56" s="7"/>
    </row>
    <row r="57" spans="1:11" ht="18">
      <c r="A57" s="50"/>
      <c r="B57" s="52" t="s">
        <v>23</v>
      </c>
      <c r="C57" s="52"/>
      <c r="D57" s="52"/>
      <c r="E57" s="13">
        <f>SUM(E3:E3)</f>
        <v>124.2</v>
      </c>
      <c r="F57" s="12" t="s">
        <v>65</v>
      </c>
      <c r="G57" s="13">
        <f>SUM(G3:G3)</f>
        <v>366.39000000000004</v>
      </c>
      <c r="H57" s="12" t="s">
        <v>66</v>
      </c>
      <c r="I57" s="54" t="s">
        <v>176</v>
      </c>
      <c r="J57" s="55"/>
      <c r="K57" s="7"/>
    </row>
    <row r="58" spans="1:11" ht="15.6">
      <c r="A58" s="15"/>
      <c r="B58" s="10"/>
      <c r="C58" s="10"/>
      <c r="D58" s="14"/>
      <c r="E58" s="7"/>
      <c r="F58" s="11"/>
      <c r="G58" s="7"/>
      <c r="H58" s="11"/>
      <c r="I58" s="7"/>
      <c r="J58" s="7"/>
      <c r="K58" s="7"/>
    </row>
    <row r="59" spans="1:11" ht="18">
      <c r="A59" s="15"/>
      <c r="B59" s="15" t="s">
        <v>22</v>
      </c>
      <c r="C59" s="15" t="s">
        <v>25</v>
      </c>
      <c r="D59" s="15"/>
      <c r="E59" s="15">
        <v>4.0999999999999996</v>
      </c>
      <c r="F59" s="18" t="s">
        <v>156</v>
      </c>
      <c r="G59" s="18"/>
      <c r="H59" s="18"/>
      <c r="I59" s="15" t="s">
        <v>14</v>
      </c>
      <c r="J59" s="15" t="s">
        <v>6</v>
      </c>
      <c r="K59" s="7"/>
    </row>
    <row r="60" spans="1:11" ht="18">
      <c r="A60" s="15"/>
      <c r="B60" s="16" t="s">
        <v>26</v>
      </c>
      <c r="C60" s="16" t="s">
        <v>43</v>
      </c>
      <c r="D60" s="16"/>
      <c r="E60" s="16">
        <v>6</v>
      </c>
      <c r="F60" s="17" t="s">
        <v>63</v>
      </c>
      <c r="G60" s="17"/>
      <c r="H60" s="17"/>
      <c r="I60" s="16" t="s">
        <v>17</v>
      </c>
      <c r="J60" s="16" t="s">
        <v>16</v>
      </c>
      <c r="K60" s="7"/>
    </row>
    <row r="61" spans="1:11" ht="18">
      <c r="A61" s="15"/>
      <c r="B61" s="37" t="s">
        <v>26</v>
      </c>
      <c r="C61" s="37" t="s">
        <v>43</v>
      </c>
      <c r="D61" s="37"/>
      <c r="E61" s="37">
        <v>10.72</v>
      </c>
      <c r="F61" s="37" t="s">
        <v>160</v>
      </c>
      <c r="G61" s="37"/>
      <c r="H61" s="37"/>
      <c r="I61" s="37" t="s">
        <v>28</v>
      </c>
      <c r="J61" s="37" t="s">
        <v>29</v>
      </c>
      <c r="K61" s="38" t="s">
        <v>153</v>
      </c>
    </row>
    <row r="62" spans="1:11" ht="18">
      <c r="A62" s="15"/>
      <c r="B62" s="15" t="s">
        <v>26</v>
      </c>
      <c r="C62" s="15" t="s">
        <v>61</v>
      </c>
      <c r="D62" s="15"/>
      <c r="E62" s="15">
        <v>21.8</v>
      </c>
      <c r="F62" s="18" t="s">
        <v>156</v>
      </c>
      <c r="G62" s="15"/>
      <c r="H62" s="15"/>
      <c r="I62" s="15" t="s">
        <v>14</v>
      </c>
      <c r="J62" s="15" t="s">
        <v>6</v>
      </c>
      <c r="K62" s="36" t="s">
        <v>47</v>
      </c>
    </row>
    <row r="63" spans="1:11" ht="18">
      <c r="A63" s="15"/>
      <c r="B63" s="15" t="s">
        <v>26</v>
      </c>
      <c r="C63" s="15" t="s">
        <v>19</v>
      </c>
      <c r="D63" s="15"/>
      <c r="E63" s="15">
        <v>620</v>
      </c>
      <c r="F63" s="18" t="s">
        <v>156</v>
      </c>
      <c r="G63" s="15"/>
      <c r="H63" s="15"/>
      <c r="I63" s="15" t="s">
        <v>14</v>
      </c>
      <c r="J63" s="15" t="s">
        <v>6</v>
      </c>
      <c r="K63" s="15" t="s">
        <v>92</v>
      </c>
    </row>
  </sheetData>
  <mergeCells count="12">
    <mergeCell ref="A1:K1"/>
    <mergeCell ref="A54:A57"/>
    <mergeCell ref="E2:F2"/>
    <mergeCell ref="G2:H2"/>
    <mergeCell ref="B54:D54"/>
    <mergeCell ref="B55:D55"/>
    <mergeCell ref="B56:D56"/>
    <mergeCell ref="B57:D57"/>
    <mergeCell ref="I54:J54"/>
    <mergeCell ref="I55:J55"/>
    <mergeCell ref="I56:J56"/>
    <mergeCell ref="I57:J57"/>
  </mergeCells>
  <pageMargins left="0.25" right="0.25" top="0.75" bottom="0.75" header="0.3" footer="0.3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opLeftCell="A39" zoomScale="70" zoomScaleNormal="70" workbookViewId="0">
      <selection activeCell="J51" sqref="J51:K51"/>
    </sheetView>
  </sheetViews>
  <sheetFormatPr defaultRowHeight="14.4"/>
  <cols>
    <col min="3" max="3" width="24.109375" bestFit="1" customWidth="1"/>
    <col min="4" max="4" width="11.33203125" bestFit="1" customWidth="1"/>
    <col min="5" max="5" width="11.33203125" customWidth="1"/>
    <col min="8" max="8" width="9" style="5"/>
    <col min="10" max="10" width="11.109375" bestFit="1" customWidth="1"/>
    <col min="11" max="11" width="12.5546875" bestFit="1" customWidth="1"/>
    <col min="12" max="12" width="83" bestFit="1" customWidth="1"/>
  </cols>
  <sheetData>
    <row r="1" spans="1:12" ht="29.25" customHeight="1">
      <c r="A1" s="61" t="s">
        <v>178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>
      <c r="A2" s="62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6">
      <c r="A3" s="8"/>
      <c r="B3" s="8" t="s">
        <v>3</v>
      </c>
      <c r="C3" s="8" t="s">
        <v>1</v>
      </c>
      <c r="D3" s="51" t="s">
        <v>20</v>
      </c>
      <c r="E3" s="51"/>
      <c r="F3" s="51" t="s">
        <v>2</v>
      </c>
      <c r="G3" s="51"/>
      <c r="H3" s="51" t="s">
        <v>21</v>
      </c>
      <c r="I3" s="51"/>
      <c r="J3" s="8" t="s">
        <v>4</v>
      </c>
      <c r="K3" s="8" t="s">
        <v>5</v>
      </c>
      <c r="L3" s="8" t="s">
        <v>7</v>
      </c>
    </row>
    <row r="4" spans="1:12" ht="18">
      <c r="A4" s="19">
        <v>1</v>
      </c>
      <c r="B4" s="15" t="s">
        <v>22</v>
      </c>
      <c r="C4" s="15" t="s">
        <v>9</v>
      </c>
      <c r="D4" s="15">
        <v>2.44</v>
      </c>
      <c r="E4" s="15" t="s">
        <v>86</v>
      </c>
      <c r="F4" s="15">
        <v>27.21</v>
      </c>
      <c r="G4" s="15" t="s">
        <v>156</v>
      </c>
      <c r="H4" s="42">
        <f>D4*F4</f>
        <v>66.392399999999995</v>
      </c>
      <c r="I4" s="15" t="s">
        <v>157</v>
      </c>
      <c r="J4" s="15" t="s">
        <v>14</v>
      </c>
      <c r="K4" s="15" t="s">
        <v>6</v>
      </c>
      <c r="L4" s="15" t="s">
        <v>87</v>
      </c>
    </row>
    <row r="5" spans="1:12" ht="18">
      <c r="A5" s="19">
        <f>A4+1</f>
        <v>2</v>
      </c>
      <c r="B5" s="15" t="s">
        <v>22</v>
      </c>
      <c r="C5" s="15" t="s">
        <v>67</v>
      </c>
      <c r="D5" s="15">
        <v>2.44</v>
      </c>
      <c r="E5" s="15" t="s">
        <v>86</v>
      </c>
      <c r="F5" s="15">
        <v>30.87</v>
      </c>
      <c r="G5" s="15" t="s">
        <v>156</v>
      </c>
      <c r="H5" s="42">
        <f t="shared" ref="H5:H48" si="0">D5*F5</f>
        <v>75.322800000000001</v>
      </c>
      <c r="I5" s="15" t="s">
        <v>157</v>
      </c>
      <c r="J5" s="15" t="s">
        <v>14</v>
      </c>
      <c r="K5" s="15" t="s">
        <v>6</v>
      </c>
      <c r="L5" s="15" t="s">
        <v>87</v>
      </c>
    </row>
    <row r="6" spans="1:12" ht="18">
      <c r="A6" s="19">
        <f t="shared" ref="A6:A48" si="1">A5+1</f>
        <v>3</v>
      </c>
      <c r="B6" s="15" t="s">
        <v>22</v>
      </c>
      <c r="C6" s="15" t="s">
        <v>67</v>
      </c>
      <c r="D6" s="15">
        <v>2.44</v>
      </c>
      <c r="E6" s="15" t="s">
        <v>86</v>
      </c>
      <c r="F6" s="15">
        <v>85.61</v>
      </c>
      <c r="G6" s="15" t="s">
        <v>156</v>
      </c>
      <c r="H6" s="42">
        <f t="shared" si="0"/>
        <v>208.88839999999999</v>
      </c>
      <c r="I6" s="15" t="s">
        <v>157</v>
      </c>
      <c r="J6" s="15" t="s">
        <v>14</v>
      </c>
      <c r="K6" s="15" t="s">
        <v>6</v>
      </c>
      <c r="L6" s="15" t="s">
        <v>87</v>
      </c>
    </row>
    <row r="7" spans="1:12" ht="18">
      <c r="A7" s="19">
        <f t="shared" si="1"/>
        <v>4</v>
      </c>
      <c r="B7" s="15" t="s">
        <v>22</v>
      </c>
      <c r="C7" s="15" t="s">
        <v>68</v>
      </c>
      <c r="D7" s="15">
        <v>2.44</v>
      </c>
      <c r="E7" s="15" t="s">
        <v>86</v>
      </c>
      <c r="F7" s="15">
        <v>1.61</v>
      </c>
      <c r="G7" s="15" t="s">
        <v>156</v>
      </c>
      <c r="H7" s="42">
        <f t="shared" si="0"/>
        <v>3.9284000000000003</v>
      </c>
      <c r="I7" s="15" t="s">
        <v>157</v>
      </c>
      <c r="J7" s="15" t="s">
        <v>14</v>
      </c>
      <c r="K7" s="15" t="s">
        <v>6</v>
      </c>
      <c r="L7" s="15" t="s">
        <v>87</v>
      </c>
    </row>
    <row r="8" spans="1:12" ht="18">
      <c r="A8" s="19">
        <f t="shared" si="1"/>
        <v>5</v>
      </c>
      <c r="B8" s="15" t="s">
        <v>22</v>
      </c>
      <c r="C8" s="15" t="s">
        <v>69</v>
      </c>
      <c r="D8" s="15">
        <v>2.44</v>
      </c>
      <c r="E8" s="15" t="s">
        <v>86</v>
      </c>
      <c r="F8" s="15">
        <v>4.59</v>
      </c>
      <c r="G8" s="15" t="s">
        <v>156</v>
      </c>
      <c r="H8" s="42">
        <f t="shared" si="0"/>
        <v>11.1996</v>
      </c>
      <c r="I8" s="15" t="s">
        <v>157</v>
      </c>
      <c r="J8" s="15" t="s">
        <v>14</v>
      </c>
      <c r="K8" s="15" t="s">
        <v>6</v>
      </c>
      <c r="L8" s="15" t="s">
        <v>87</v>
      </c>
    </row>
    <row r="9" spans="1:12" ht="18">
      <c r="A9" s="19">
        <f t="shared" si="1"/>
        <v>6</v>
      </c>
      <c r="B9" s="15" t="s">
        <v>70</v>
      </c>
      <c r="C9" s="15" t="s">
        <v>72</v>
      </c>
      <c r="D9" s="15">
        <v>4.05</v>
      </c>
      <c r="E9" s="15" t="s">
        <v>86</v>
      </c>
      <c r="F9" s="15">
        <v>21.62</v>
      </c>
      <c r="G9" s="15" t="s">
        <v>156</v>
      </c>
      <c r="H9" s="42">
        <f t="shared" si="0"/>
        <v>87.561000000000007</v>
      </c>
      <c r="I9" s="15" t="s">
        <v>157</v>
      </c>
      <c r="J9" s="15" t="s">
        <v>14</v>
      </c>
      <c r="K9" s="15" t="s">
        <v>6</v>
      </c>
      <c r="L9" s="15" t="s">
        <v>89</v>
      </c>
    </row>
    <row r="10" spans="1:12" ht="18">
      <c r="A10" s="19">
        <f t="shared" si="1"/>
        <v>7</v>
      </c>
      <c r="B10" s="15" t="s">
        <v>70</v>
      </c>
      <c r="C10" s="15" t="s">
        <v>15</v>
      </c>
      <c r="D10" s="15">
        <v>4.05</v>
      </c>
      <c r="E10" s="15" t="s">
        <v>86</v>
      </c>
      <c r="F10" s="15">
        <v>10</v>
      </c>
      <c r="G10" s="15" t="s">
        <v>156</v>
      </c>
      <c r="H10" s="42">
        <f t="shared" si="0"/>
        <v>40.5</v>
      </c>
      <c r="I10" s="15" t="s">
        <v>157</v>
      </c>
      <c r="J10" s="15" t="s">
        <v>14</v>
      </c>
      <c r="K10" s="15" t="s">
        <v>6</v>
      </c>
      <c r="L10" s="15" t="s">
        <v>89</v>
      </c>
    </row>
    <row r="11" spans="1:12" ht="18">
      <c r="A11" s="19">
        <f t="shared" si="1"/>
        <v>8</v>
      </c>
      <c r="B11" s="15" t="s">
        <v>70</v>
      </c>
      <c r="C11" s="15" t="s">
        <v>73</v>
      </c>
      <c r="D11" s="15">
        <v>4.05</v>
      </c>
      <c r="E11" s="15" t="s">
        <v>86</v>
      </c>
      <c r="F11" s="15">
        <v>60.65</v>
      </c>
      <c r="G11" s="15" t="s">
        <v>156</v>
      </c>
      <c r="H11" s="42">
        <f t="shared" si="0"/>
        <v>245.63249999999999</v>
      </c>
      <c r="I11" s="15" t="s">
        <v>157</v>
      </c>
      <c r="J11" s="15" t="s">
        <v>14</v>
      </c>
      <c r="K11" s="15" t="s">
        <v>6</v>
      </c>
      <c r="L11" s="15" t="s">
        <v>89</v>
      </c>
    </row>
    <row r="12" spans="1:12" ht="18">
      <c r="A12" s="19">
        <f t="shared" si="1"/>
        <v>9</v>
      </c>
      <c r="B12" s="15" t="s">
        <v>70</v>
      </c>
      <c r="C12" s="15" t="s">
        <v>75</v>
      </c>
      <c r="D12" s="15">
        <v>4.05</v>
      </c>
      <c r="E12" s="15" t="s">
        <v>86</v>
      </c>
      <c r="F12" s="15">
        <v>7.33</v>
      </c>
      <c r="G12" s="15" t="s">
        <v>156</v>
      </c>
      <c r="H12" s="42">
        <f t="shared" si="0"/>
        <v>29.686499999999999</v>
      </c>
      <c r="I12" s="15" t="s">
        <v>157</v>
      </c>
      <c r="J12" s="15" t="s">
        <v>14</v>
      </c>
      <c r="K12" s="15" t="s">
        <v>6</v>
      </c>
      <c r="L12" s="15" t="s">
        <v>89</v>
      </c>
    </row>
    <row r="13" spans="1:12" ht="18">
      <c r="A13" s="19">
        <f t="shared" si="1"/>
        <v>10</v>
      </c>
      <c r="B13" s="15" t="s">
        <v>70</v>
      </c>
      <c r="C13" s="15" t="s">
        <v>59</v>
      </c>
      <c r="D13" s="15">
        <v>4.05</v>
      </c>
      <c r="E13" s="15" t="s">
        <v>86</v>
      </c>
      <c r="F13" s="15">
        <v>4.3099999999999996</v>
      </c>
      <c r="G13" s="15"/>
      <c r="H13" s="42">
        <f t="shared" si="0"/>
        <v>17.455499999999997</v>
      </c>
      <c r="I13" s="15" t="s">
        <v>157</v>
      </c>
      <c r="J13" s="15" t="s">
        <v>14</v>
      </c>
      <c r="K13" s="15" t="s">
        <v>6</v>
      </c>
      <c r="L13" s="15" t="s">
        <v>89</v>
      </c>
    </row>
    <row r="14" spans="1:12" ht="18">
      <c r="A14" s="19">
        <f t="shared" si="1"/>
        <v>11</v>
      </c>
      <c r="B14" s="15" t="s">
        <v>70</v>
      </c>
      <c r="C14" s="15" t="s">
        <v>76</v>
      </c>
      <c r="D14" s="15">
        <v>4.05</v>
      </c>
      <c r="E14" s="15" t="s">
        <v>86</v>
      </c>
      <c r="F14" s="15">
        <v>2.38</v>
      </c>
      <c r="G14" s="15" t="s">
        <v>156</v>
      </c>
      <c r="H14" s="42">
        <f t="shared" si="0"/>
        <v>9.6389999999999993</v>
      </c>
      <c r="I14" s="15" t="s">
        <v>157</v>
      </c>
      <c r="J14" s="15" t="s">
        <v>14</v>
      </c>
      <c r="K14" s="15" t="s">
        <v>6</v>
      </c>
      <c r="L14" s="15" t="s">
        <v>89</v>
      </c>
    </row>
    <row r="15" spans="1:12" ht="18">
      <c r="A15" s="19">
        <f t="shared" si="1"/>
        <v>12</v>
      </c>
      <c r="B15" s="15" t="s">
        <v>70</v>
      </c>
      <c r="C15" s="15" t="s">
        <v>77</v>
      </c>
      <c r="D15" s="15">
        <v>4.05</v>
      </c>
      <c r="E15" s="15" t="s">
        <v>86</v>
      </c>
      <c r="F15" s="15">
        <v>2.16</v>
      </c>
      <c r="G15" s="15" t="s">
        <v>156</v>
      </c>
      <c r="H15" s="42">
        <f t="shared" si="0"/>
        <v>8.7479999999999993</v>
      </c>
      <c r="I15" s="15" t="s">
        <v>157</v>
      </c>
      <c r="J15" s="15" t="s">
        <v>14</v>
      </c>
      <c r="K15" s="15" t="s">
        <v>6</v>
      </c>
      <c r="L15" s="15" t="s">
        <v>89</v>
      </c>
    </row>
    <row r="16" spans="1:12" ht="18">
      <c r="A16" s="19">
        <f t="shared" si="1"/>
        <v>13</v>
      </c>
      <c r="B16" s="15" t="s">
        <v>70</v>
      </c>
      <c r="C16" s="15" t="s">
        <v>78</v>
      </c>
      <c r="D16" s="15">
        <v>4.05</v>
      </c>
      <c r="E16" s="15" t="s">
        <v>86</v>
      </c>
      <c r="F16" s="15">
        <v>5.78</v>
      </c>
      <c r="G16" s="15" t="s">
        <v>156</v>
      </c>
      <c r="H16" s="42">
        <f t="shared" si="0"/>
        <v>23.408999999999999</v>
      </c>
      <c r="I16" s="15" t="s">
        <v>157</v>
      </c>
      <c r="J16" s="15" t="s">
        <v>14</v>
      </c>
      <c r="K16" s="15" t="s">
        <v>6</v>
      </c>
      <c r="L16" s="15" t="s">
        <v>89</v>
      </c>
    </row>
    <row r="17" spans="1:12" ht="18">
      <c r="A17" s="19">
        <f t="shared" si="1"/>
        <v>14</v>
      </c>
      <c r="B17" s="15" t="s">
        <v>70</v>
      </c>
      <c r="C17" s="15" t="s">
        <v>79</v>
      </c>
      <c r="D17" s="15">
        <v>4.05</v>
      </c>
      <c r="E17" s="15" t="s">
        <v>86</v>
      </c>
      <c r="F17" s="15">
        <v>3.29</v>
      </c>
      <c r="G17" s="15" t="s">
        <v>156</v>
      </c>
      <c r="H17" s="42">
        <f t="shared" si="0"/>
        <v>13.324499999999999</v>
      </c>
      <c r="I17" s="15" t="s">
        <v>157</v>
      </c>
      <c r="J17" s="15" t="s">
        <v>14</v>
      </c>
      <c r="K17" s="15" t="s">
        <v>6</v>
      </c>
      <c r="L17" s="15" t="s">
        <v>89</v>
      </c>
    </row>
    <row r="18" spans="1:12" ht="18">
      <c r="A18" s="19">
        <f t="shared" si="1"/>
        <v>15</v>
      </c>
      <c r="B18" s="15" t="s">
        <v>70</v>
      </c>
      <c r="C18" s="15" t="s">
        <v>80</v>
      </c>
      <c r="D18" s="15">
        <v>4.05</v>
      </c>
      <c r="E18" s="15" t="s">
        <v>86</v>
      </c>
      <c r="F18" s="15">
        <v>6.2</v>
      </c>
      <c r="G18" s="15" t="s">
        <v>156</v>
      </c>
      <c r="H18" s="42">
        <f t="shared" si="0"/>
        <v>25.11</v>
      </c>
      <c r="I18" s="15" t="s">
        <v>157</v>
      </c>
      <c r="J18" s="15" t="s">
        <v>14</v>
      </c>
      <c r="K18" s="15" t="s">
        <v>6</v>
      </c>
      <c r="L18" s="15" t="s">
        <v>89</v>
      </c>
    </row>
    <row r="19" spans="1:12" ht="18">
      <c r="A19" s="19">
        <f t="shared" si="1"/>
        <v>16</v>
      </c>
      <c r="B19" s="15" t="s">
        <v>70</v>
      </c>
      <c r="C19" s="15" t="s">
        <v>81</v>
      </c>
      <c r="D19" s="15">
        <v>4.05</v>
      </c>
      <c r="E19" s="15" t="s">
        <v>86</v>
      </c>
      <c r="F19" s="15">
        <v>13.14</v>
      </c>
      <c r="G19" s="15" t="s">
        <v>156</v>
      </c>
      <c r="H19" s="42">
        <f t="shared" si="0"/>
        <v>53.216999999999999</v>
      </c>
      <c r="I19" s="15" t="s">
        <v>157</v>
      </c>
      <c r="J19" s="15" t="s">
        <v>14</v>
      </c>
      <c r="K19" s="15" t="s">
        <v>6</v>
      </c>
      <c r="L19" s="15" t="s">
        <v>89</v>
      </c>
    </row>
    <row r="20" spans="1:12" ht="18">
      <c r="A20" s="19">
        <f t="shared" si="1"/>
        <v>17</v>
      </c>
      <c r="B20" s="15" t="s">
        <v>70</v>
      </c>
      <c r="C20" s="15" t="s">
        <v>15</v>
      </c>
      <c r="D20" s="15">
        <v>4.05</v>
      </c>
      <c r="E20" s="15" t="s">
        <v>86</v>
      </c>
      <c r="F20" s="15">
        <v>15.46</v>
      </c>
      <c r="G20" s="15" t="s">
        <v>156</v>
      </c>
      <c r="H20" s="42">
        <f t="shared" si="0"/>
        <v>62.613</v>
      </c>
      <c r="I20" s="15" t="s">
        <v>157</v>
      </c>
      <c r="J20" s="15" t="s">
        <v>14</v>
      </c>
      <c r="K20" s="15" t="s">
        <v>6</v>
      </c>
      <c r="L20" s="15" t="s">
        <v>89</v>
      </c>
    </row>
    <row r="21" spans="1:12" ht="18">
      <c r="A21" s="19">
        <f t="shared" si="1"/>
        <v>18</v>
      </c>
      <c r="B21" s="15" t="s">
        <v>70</v>
      </c>
      <c r="C21" s="15" t="s">
        <v>15</v>
      </c>
      <c r="D21" s="15">
        <v>4.05</v>
      </c>
      <c r="E21" s="15" t="s">
        <v>86</v>
      </c>
      <c r="F21" s="15">
        <v>25.3</v>
      </c>
      <c r="G21" s="15" t="s">
        <v>156</v>
      </c>
      <c r="H21" s="42">
        <f t="shared" si="0"/>
        <v>102.465</v>
      </c>
      <c r="I21" s="15" t="s">
        <v>157</v>
      </c>
      <c r="J21" s="15" t="s">
        <v>14</v>
      </c>
      <c r="K21" s="15" t="s">
        <v>6</v>
      </c>
      <c r="L21" s="15" t="s">
        <v>89</v>
      </c>
    </row>
    <row r="22" spans="1:12" ht="18">
      <c r="A22" s="19">
        <f t="shared" si="1"/>
        <v>19</v>
      </c>
      <c r="B22" s="15" t="s">
        <v>70</v>
      </c>
      <c r="C22" s="15" t="s">
        <v>15</v>
      </c>
      <c r="D22" s="15">
        <v>4.05</v>
      </c>
      <c r="E22" s="15" t="s">
        <v>86</v>
      </c>
      <c r="F22" s="15">
        <v>21.71</v>
      </c>
      <c r="G22" s="15" t="s">
        <v>156</v>
      </c>
      <c r="H22" s="42">
        <f t="shared" si="0"/>
        <v>87.9255</v>
      </c>
      <c r="I22" s="15" t="s">
        <v>157</v>
      </c>
      <c r="J22" s="15" t="s">
        <v>14</v>
      </c>
      <c r="K22" s="15" t="s">
        <v>6</v>
      </c>
      <c r="L22" s="15" t="s">
        <v>89</v>
      </c>
    </row>
    <row r="23" spans="1:12" ht="18">
      <c r="A23" s="19">
        <f t="shared" si="1"/>
        <v>20</v>
      </c>
      <c r="B23" s="15" t="s">
        <v>70</v>
      </c>
      <c r="C23" s="15" t="s">
        <v>15</v>
      </c>
      <c r="D23" s="15">
        <v>4.05</v>
      </c>
      <c r="E23" s="15" t="s">
        <v>86</v>
      </c>
      <c r="F23" s="15">
        <v>18.399999999999999</v>
      </c>
      <c r="G23" s="15" t="s">
        <v>156</v>
      </c>
      <c r="H23" s="42">
        <f t="shared" si="0"/>
        <v>74.52</v>
      </c>
      <c r="I23" s="15" t="s">
        <v>157</v>
      </c>
      <c r="J23" s="15" t="s">
        <v>14</v>
      </c>
      <c r="K23" s="15" t="s">
        <v>6</v>
      </c>
      <c r="L23" s="15" t="s">
        <v>89</v>
      </c>
    </row>
    <row r="24" spans="1:12" ht="18">
      <c r="A24" s="19">
        <f t="shared" si="1"/>
        <v>21</v>
      </c>
      <c r="B24" s="15" t="s">
        <v>70</v>
      </c>
      <c r="C24" s="15" t="s">
        <v>15</v>
      </c>
      <c r="D24" s="15">
        <v>4.05</v>
      </c>
      <c r="E24" s="15" t="s">
        <v>86</v>
      </c>
      <c r="F24" s="15">
        <v>21.15</v>
      </c>
      <c r="G24" s="15" t="s">
        <v>156</v>
      </c>
      <c r="H24" s="42">
        <f t="shared" si="0"/>
        <v>85.657499999999985</v>
      </c>
      <c r="I24" s="15" t="s">
        <v>157</v>
      </c>
      <c r="J24" s="15" t="s">
        <v>14</v>
      </c>
      <c r="K24" s="15" t="s">
        <v>6</v>
      </c>
      <c r="L24" s="15" t="s">
        <v>89</v>
      </c>
    </row>
    <row r="25" spans="1:12" ht="18">
      <c r="A25" s="19">
        <f t="shared" si="1"/>
        <v>22</v>
      </c>
      <c r="B25" s="15" t="s">
        <v>70</v>
      </c>
      <c r="C25" s="15" t="s">
        <v>15</v>
      </c>
      <c r="D25" s="15">
        <v>4.05</v>
      </c>
      <c r="E25" s="15" t="s">
        <v>86</v>
      </c>
      <c r="F25" s="15">
        <v>18.510000000000002</v>
      </c>
      <c r="G25" s="15" t="s">
        <v>156</v>
      </c>
      <c r="H25" s="42">
        <f t="shared" si="0"/>
        <v>74.965500000000006</v>
      </c>
      <c r="I25" s="15" t="s">
        <v>157</v>
      </c>
      <c r="J25" s="15" t="s">
        <v>14</v>
      </c>
      <c r="K25" s="15" t="s">
        <v>6</v>
      </c>
      <c r="L25" s="15" t="s">
        <v>89</v>
      </c>
    </row>
    <row r="26" spans="1:12" ht="18">
      <c r="A26" s="19">
        <f t="shared" si="1"/>
        <v>23</v>
      </c>
      <c r="B26" s="15" t="s">
        <v>70</v>
      </c>
      <c r="C26" s="15" t="s">
        <v>15</v>
      </c>
      <c r="D26" s="15">
        <v>4.05</v>
      </c>
      <c r="E26" s="15" t="s">
        <v>86</v>
      </c>
      <c r="F26" s="15">
        <v>41.46</v>
      </c>
      <c r="G26" s="15" t="s">
        <v>156</v>
      </c>
      <c r="H26" s="42">
        <f t="shared" si="0"/>
        <v>167.91299999999998</v>
      </c>
      <c r="I26" s="15" t="s">
        <v>157</v>
      </c>
      <c r="J26" s="15" t="s">
        <v>14</v>
      </c>
      <c r="K26" s="15" t="s">
        <v>6</v>
      </c>
      <c r="L26" s="15" t="s">
        <v>89</v>
      </c>
    </row>
    <row r="27" spans="1:12" ht="18">
      <c r="A27" s="19">
        <f t="shared" si="1"/>
        <v>24</v>
      </c>
      <c r="B27" s="13" t="s">
        <v>70</v>
      </c>
      <c r="C27" s="13" t="s">
        <v>82</v>
      </c>
      <c r="D27" s="13">
        <v>3</v>
      </c>
      <c r="E27" s="13" t="s">
        <v>86</v>
      </c>
      <c r="F27" s="13">
        <v>13.26</v>
      </c>
      <c r="G27" s="13" t="s">
        <v>65</v>
      </c>
      <c r="H27" s="44">
        <f>D27*F27</f>
        <v>39.78</v>
      </c>
      <c r="I27" s="13" t="s">
        <v>66</v>
      </c>
      <c r="J27" s="13" t="s">
        <v>14</v>
      </c>
      <c r="K27" s="13" t="s">
        <v>6</v>
      </c>
      <c r="L27" s="13" t="s">
        <v>180</v>
      </c>
    </row>
    <row r="28" spans="1:12" ht="18">
      <c r="A28" s="19">
        <f t="shared" si="1"/>
        <v>25</v>
      </c>
      <c r="B28" s="16" t="s">
        <v>70</v>
      </c>
      <c r="C28" s="16" t="s">
        <v>9</v>
      </c>
      <c r="D28" s="16">
        <v>3</v>
      </c>
      <c r="E28" s="16" t="s">
        <v>86</v>
      </c>
      <c r="F28" s="16">
        <v>39.65</v>
      </c>
      <c r="G28" s="16" t="s">
        <v>63</v>
      </c>
      <c r="H28" s="23">
        <f t="shared" si="0"/>
        <v>118.94999999999999</v>
      </c>
      <c r="I28" s="16" t="s">
        <v>64</v>
      </c>
      <c r="J28" s="16" t="s">
        <v>17</v>
      </c>
      <c r="K28" s="16" t="s">
        <v>93</v>
      </c>
      <c r="L28" s="16" t="s">
        <v>90</v>
      </c>
    </row>
    <row r="29" spans="1:12" ht="18">
      <c r="A29" s="19">
        <f t="shared" si="1"/>
        <v>26</v>
      </c>
      <c r="B29" s="16" t="s">
        <v>70</v>
      </c>
      <c r="C29" s="16" t="s">
        <v>8</v>
      </c>
      <c r="D29" s="16">
        <v>3</v>
      </c>
      <c r="E29" s="16" t="s">
        <v>86</v>
      </c>
      <c r="F29" s="16">
        <v>11.56</v>
      </c>
      <c r="G29" s="16" t="s">
        <v>63</v>
      </c>
      <c r="H29" s="23">
        <f t="shared" si="0"/>
        <v>34.68</v>
      </c>
      <c r="I29" s="16" t="s">
        <v>64</v>
      </c>
      <c r="J29" s="16" t="s">
        <v>17</v>
      </c>
      <c r="K29" s="16" t="s">
        <v>93</v>
      </c>
      <c r="L29" s="16" t="s">
        <v>90</v>
      </c>
    </row>
    <row r="30" spans="1:12" ht="18">
      <c r="A30" s="19">
        <f t="shared" si="1"/>
        <v>27</v>
      </c>
      <c r="B30" s="16" t="s">
        <v>70</v>
      </c>
      <c r="C30" s="16" t="s">
        <v>59</v>
      </c>
      <c r="D30" s="16">
        <v>3</v>
      </c>
      <c r="E30" s="16" t="s">
        <v>86</v>
      </c>
      <c r="F30" s="16">
        <v>2.2999999999999998</v>
      </c>
      <c r="G30" s="16" t="s">
        <v>63</v>
      </c>
      <c r="H30" s="23">
        <f t="shared" si="0"/>
        <v>6.8999999999999995</v>
      </c>
      <c r="I30" s="16" t="s">
        <v>64</v>
      </c>
      <c r="J30" s="16" t="s">
        <v>17</v>
      </c>
      <c r="K30" s="16" t="s">
        <v>93</v>
      </c>
      <c r="L30" s="16" t="s">
        <v>90</v>
      </c>
    </row>
    <row r="31" spans="1:12" ht="18">
      <c r="A31" s="19">
        <f t="shared" si="1"/>
        <v>28</v>
      </c>
      <c r="B31" s="16" t="s">
        <v>70</v>
      </c>
      <c r="C31" s="16" t="s">
        <v>30</v>
      </c>
      <c r="D31" s="16">
        <v>3</v>
      </c>
      <c r="E31" s="16" t="s">
        <v>86</v>
      </c>
      <c r="F31" s="16">
        <v>2.0099999999999998</v>
      </c>
      <c r="G31" s="16" t="s">
        <v>63</v>
      </c>
      <c r="H31" s="23">
        <f t="shared" si="0"/>
        <v>6.0299999999999994</v>
      </c>
      <c r="I31" s="16" t="s">
        <v>64</v>
      </c>
      <c r="J31" s="16" t="s">
        <v>17</v>
      </c>
      <c r="K31" s="16" t="s">
        <v>93</v>
      </c>
      <c r="L31" s="16" t="s">
        <v>90</v>
      </c>
    </row>
    <row r="32" spans="1:12" ht="18">
      <c r="A32" s="19">
        <f t="shared" si="1"/>
        <v>29</v>
      </c>
      <c r="B32" s="16" t="s">
        <v>70</v>
      </c>
      <c r="C32" s="16" t="s">
        <v>11</v>
      </c>
      <c r="D32" s="16">
        <v>3</v>
      </c>
      <c r="E32" s="16" t="s">
        <v>86</v>
      </c>
      <c r="F32" s="16">
        <v>19.100000000000001</v>
      </c>
      <c r="G32" s="16" t="s">
        <v>63</v>
      </c>
      <c r="H32" s="23">
        <f t="shared" si="0"/>
        <v>57.300000000000004</v>
      </c>
      <c r="I32" s="16" t="s">
        <v>64</v>
      </c>
      <c r="J32" s="16" t="s">
        <v>17</v>
      </c>
      <c r="K32" s="16" t="s">
        <v>93</v>
      </c>
      <c r="L32" s="16" t="s">
        <v>90</v>
      </c>
    </row>
    <row r="33" spans="1:12" ht="18">
      <c r="A33" s="19">
        <f t="shared" si="1"/>
        <v>30</v>
      </c>
      <c r="B33" s="16" t="s">
        <v>70</v>
      </c>
      <c r="C33" s="16" t="s">
        <v>83</v>
      </c>
      <c r="D33" s="16">
        <v>3</v>
      </c>
      <c r="E33" s="16" t="s">
        <v>86</v>
      </c>
      <c r="F33" s="16">
        <v>35.56</v>
      </c>
      <c r="G33" s="16" t="s">
        <v>63</v>
      </c>
      <c r="H33" s="23">
        <f t="shared" si="0"/>
        <v>106.68</v>
      </c>
      <c r="I33" s="16" t="s">
        <v>64</v>
      </c>
      <c r="J33" s="16" t="s">
        <v>17</v>
      </c>
      <c r="K33" s="16" t="s">
        <v>93</v>
      </c>
      <c r="L33" s="16" t="s">
        <v>90</v>
      </c>
    </row>
    <row r="34" spans="1:12" ht="18">
      <c r="A34" s="19">
        <f t="shared" si="1"/>
        <v>31</v>
      </c>
      <c r="B34" s="16" t="s">
        <v>70</v>
      </c>
      <c r="C34" s="16" t="s">
        <v>53</v>
      </c>
      <c r="D34" s="16">
        <v>3</v>
      </c>
      <c r="E34" s="16" t="s">
        <v>86</v>
      </c>
      <c r="F34" s="16">
        <v>15.97</v>
      </c>
      <c r="G34" s="16" t="s">
        <v>63</v>
      </c>
      <c r="H34" s="23">
        <f t="shared" si="0"/>
        <v>47.910000000000004</v>
      </c>
      <c r="I34" s="16" t="s">
        <v>64</v>
      </c>
      <c r="J34" s="16" t="s">
        <v>17</v>
      </c>
      <c r="K34" s="16" t="s">
        <v>93</v>
      </c>
      <c r="L34" s="16" t="s">
        <v>90</v>
      </c>
    </row>
    <row r="35" spans="1:12" ht="18">
      <c r="A35" s="19">
        <f t="shared" si="1"/>
        <v>32</v>
      </c>
      <c r="B35" s="16" t="s">
        <v>70</v>
      </c>
      <c r="C35" s="16" t="s">
        <v>84</v>
      </c>
      <c r="D35" s="16">
        <v>3</v>
      </c>
      <c r="E35" s="16" t="s">
        <v>86</v>
      </c>
      <c r="F35" s="16">
        <v>5.45</v>
      </c>
      <c r="G35" s="16" t="s">
        <v>63</v>
      </c>
      <c r="H35" s="23">
        <f t="shared" si="0"/>
        <v>16.350000000000001</v>
      </c>
      <c r="I35" s="16" t="s">
        <v>64</v>
      </c>
      <c r="J35" s="16" t="s">
        <v>17</v>
      </c>
      <c r="K35" s="16" t="s">
        <v>93</v>
      </c>
      <c r="L35" s="16" t="s">
        <v>90</v>
      </c>
    </row>
    <row r="36" spans="1:12" ht="18">
      <c r="A36" s="19">
        <f t="shared" si="1"/>
        <v>33</v>
      </c>
      <c r="B36" s="16" t="s">
        <v>70</v>
      </c>
      <c r="C36" s="16" t="s">
        <v>59</v>
      </c>
      <c r="D36" s="16">
        <v>3</v>
      </c>
      <c r="E36" s="16" t="s">
        <v>86</v>
      </c>
      <c r="F36" s="16">
        <v>2.16</v>
      </c>
      <c r="G36" s="16" t="s">
        <v>63</v>
      </c>
      <c r="H36" s="23">
        <f t="shared" si="0"/>
        <v>6.48</v>
      </c>
      <c r="I36" s="16" t="s">
        <v>64</v>
      </c>
      <c r="J36" s="16" t="s">
        <v>17</v>
      </c>
      <c r="K36" s="16" t="s">
        <v>93</v>
      </c>
      <c r="L36" s="16" t="s">
        <v>90</v>
      </c>
    </row>
    <row r="37" spans="1:12" ht="18">
      <c r="A37" s="19">
        <f t="shared" si="1"/>
        <v>34</v>
      </c>
      <c r="B37" s="16" t="s">
        <v>70</v>
      </c>
      <c r="C37" s="16" t="s">
        <v>30</v>
      </c>
      <c r="D37" s="16">
        <v>3</v>
      </c>
      <c r="E37" s="16" t="s">
        <v>86</v>
      </c>
      <c r="F37" s="16">
        <v>2.29</v>
      </c>
      <c r="G37" s="16" t="s">
        <v>63</v>
      </c>
      <c r="H37" s="23">
        <f t="shared" si="0"/>
        <v>6.87</v>
      </c>
      <c r="I37" s="16" t="s">
        <v>64</v>
      </c>
      <c r="J37" s="16" t="s">
        <v>17</v>
      </c>
      <c r="K37" s="16" t="s">
        <v>93</v>
      </c>
      <c r="L37" s="16" t="s">
        <v>90</v>
      </c>
    </row>
    <row r="38" spans="1:12" ht="18">
      <c r="A38" s="19">
        <f t="shared" si="1"/>
        <v>35</v>
      </c>
      <c r="B38" s="16" t="s">
        <v>70</v>
      </c>
      <c r="C38" s="16" t="s">
        <v>53</v>
      </c>
      <c r="D38" s="16">
        <v>3</v>
      </c>
      <c r="E38" s="16" t="s">
        <v>86</v>
      </c>
      <c r="F38" s="16">
        <f>66.82+17.66</f>
        <v>84.47999999999999</v>
      </c>
      <c r="G38" s="16" t="s">
        <v>63</v>
      </c>
      <c r="H38" s="23">
        <f t="shared" si="0"/>
        <v>253.43999999999997</v>
      </c>
      <c r="I38" s="16" t="s">
        <v>64</v>
      </c>
      <c r="J38" s="16" t="s">
        <v>17</v>
      </c>
      <c r="K38" s="16" t="s">
        <v>93</v>
      </c>
      <c r="L38" s="16" t="s">
        <v>90</v>
      </c>
    </row>
    <row r="39" spans="1:12" ht="18">
      <c r="A39" s="19">
        <f t="shared" si="1"/>
        <v>36</v>
      </c>
      <c r="B39" s="16" t="s">
        <v>70</v>
      </c>
      <c r="C39" s="16" t="s">
        <v>85</v>
      </c>
      <c r="D39" s="16">
        <v>8</v>
      </c>
      <c r="E39" s="16" t="s">
        <v>86</v>
      </c>
      <c r="F39" s="16">
        <v>30.81</v>
      </c>
      <c r="G39" s="16" t="s">
        <v>63</v>
      </c>
      <c r="H39" s="23">
        <f t="shared" si="0"/>
        <v>246.48</v>
      </c>
      <c r="I39" s="16" t="s">
        <v>64</v>
      </c>
      <c r="J39" s="16" t="s">
        <v>17</v>
      </c>
      <c r="K39" s="16" t="s">
        <v>93</v>
      </c>
      <c r="L39" s="16" t="s">
        <v>91</v>
      </c>
    </row>
    <row r="40" spans="1:12" ht="18">
      <c r="A40" s="19">
        <f t="shared" si="1"/>
        <v>37</v>
      </c>
      <c r="B40" s="16" t="s">
        <v>49</v>
      </c>
      <c r="C40" s="16" t="s">
        <v>9</v>
      </c>
      <c r="D40" s="16">
        <v>3.6</v>
      </c>
      <c r="E40" s="16" t="s">
        <v>86</v>
      </c>
      <c r="F40" s="16">
        <v>46.25</v>
      </c>
      <c r="G40" s="16" t="s">
        <v>63</v>
      </c>
      <c r="H40" s="23">
        <f t="shared" si="0"/>
        <v>166.5</v>
      </c>
      <c r="I40" s="16" t="s">
        <v>64</v>
      </c>
      <c r="J40" s="16" t="s">
        <v>17</v>
      </c>
      <c r="K40" s="16" t="s">
        <v>93</v>
      </c>
      <c r="L40" s="16" t="s">
        <v>91</v>
      </c>
    </row>
    <row r="41" spans="1:12" ht="18">
      <c r="A41" s="19">
        <f t="shared" si="1"/>
        <v>38</v>
      </c>
      <c r="B41" s="16" t="s">
        <v>49</v>
      </c>
      <c r="C41" s="16" t="s">
        <v>83</v>
      </c>
      <c r="D41" s="16">
        <v>3.6</v>
      </c>
      <c r="E41" s="16" t="s">
        <v>86</v>
      </c>
      <c r="F41" s="16">
        <v>54.59</v>
      </c>
      <c r="G41" s="16" t="s">
        <v>63</v>
      </c>
      <c r="H41" s="23">
        <f t="shared" si="0"/>
        <v>196.52400000000003</v>
      </c>
      <c r="I41" s="16" t="s">
        <v>64</v>
      </c>
      <c r="J41" s="16" t="s">
        <v>17</v>
      </c>
      <c r="K41" s="16" t="s">
        <v>93</v>
      </c>
      <c r="L41" s="16" t="s">
        <v>91</v>
      </c>
    </row>
    <row r="42" spans="1:12" ht="18">
      <c r="A42" s="19">
        <f t="shared" si="1"/>
        <v>39</v>
      </c>
      <c r="B42" s="16" t="s">
        <v>49</v>
      </c>
      <c r="C42" s="16" t="s">
        <v>83</v>
      </c>
      <c r="D42" s="16">
        <v>3.6</v>
      </c>
      <c r="E42" s="16" t="s">
        <v>86</v>
      </c>
      <c r="F42" s="16">
        <v>65.38</v>
      </c>
      <c r="G42" s="16" t="s">
        <v>63</v>
      </c>
      <c r="H42" s="23">
        <f t="shared" si="0"/>
        <v>235.36799999999999</v>
      </c>
      <c r="I42" s="16" t="s">
        <v>64</v>
      </c>
      <c r="J42" s="16" t="s">
        <v>17</v>
      </c>
      <c r="K42" s="16" t="s">
        <v>93</v>
      </c>
      <c r="L42" s="16" t="s">
        <v>91</v>
      </c>
    </row>
    <row r="43" spans="1:12" ht="18">
      <c r="A43" s="19">
        <f t="shared" si="1"/>
        <v>40</v>
      </c>
      <c r="B43" s="16" t="s">
        <v>49</v>
      </c>
      <c r="C43" s="16" t="s">
        <v>83</v>
      </c>
      <c r="D43" s="16">
        <v>3.3</v>
      </c>
      <c r="E43" s="16" t="s">
        <v>86</v>
      </c>
      <c r="F43" s="16">
        <v>59.62</v>
      </c>
      <c r="G43" s="16" t="s">
        <v>63</v>
      </c>
      <c r="H43" s="23">
        <f t="shared" si="0"/>
        <v>196.74599999999998</v>
      </c>
      <c r="I43" s="16" t="s">
        <v>64</v>
      </c>
      <c r="J43" s="16" t="s">
        <v>17</v>
      </c>
      <c r="K43" s="16" t="s">
        <v>93</v>
      </c>
      <c r="L43" s="16" t="s">
        <v>91</v>
      </c>
    </row>
    <row r="44" spans="1:12" ht="18">
      <c r="A44" s="19">
        <f t="shared" si="1"/>
        <v>41</v>
      </c>
      <c r="B44" s="16" t="s">
        <v>49</v>
      </c>
      <c r="C44" s="16" t="s">
        <v>83</v>
      </c>
      <c r="D44" s="16">
        <v>3.3</v>
      </c>
      <c r="E44" s="16" t="s">
        <v>86</v>
      </c>
      <c r="F44" s="16">
        <v>64.12</v>
      </c>
      <c r="G44" s="16" t="s">
        <v>63</v>
      </c>
      <c r="H44" s="23">
        <f t="shared" si="0"/>
        <v>211.596</v>
      </c>
      <c r="I44" s="16" t="s">
        <v>64</v>
      </c>
      <c r="J44" s="16" t="s">
        <v>17</v>
      </c>
      <c r="K44" s="16" t="s">
        <v>93</v>
      </c>
      <c r="L44" s="16" t="s">
        <v>91</v>
      </c>
    </row>
    <row r="45" spans="1:12" ht="18">
      <c r="A45" s="19">
        <f t="shared" si="1"/>
        <v>42</v>
      </c>
      <c r="B45" s="16" t="s">
        <v>49</v>
      </c>
      <c r="C45" s="16" t="s">
        <v>83</v>
      </c>
      <c r="D45" s="16">
        <v>3.3</v>
      </c>
      <c r="E45" s="16" t="s">
        <v>86</v>
      </c>
      <c r="F45" s="16">
        <v>48.29</v>
      </c>
      <c r="G45" s="16" t="s">
        <v>63</v>
      </c>
      <c r="H45" s="23">
        <f t="shared" si="0"/>
        <v>159.357</v>
      </c>
      <c r="I45" s="16" t="s">
        <v>64</v>
      </c>
      <c r="J45" s="16" t="s">
        <v>17</v>
      </c>
      <c r="K45" s="16" t="s">
        <v>93</v>
      </c>
      <c r="L45" s="16" t="s">
        <v>91</v>
      </c>
    </row>
    <row r="46" spans="1:12" ht="18">
      <c r="A46" s="19">
        <f t="shared" si="1"/>
        <v>43</v>
      </c>
      <c r="B46" s="16" t="s">
        <v>49</v>
      </c>
      <c r="C46" s="16" t="s">
        <v>69</v>
      </c>
      <c r="D46" s="16">
        <v>3.3</v>
      </c>
      <c r="E46" s="16" t="s">
        <v>86</v>
      </c>
      <c r="F46" s="16">
        <v>10.92</v>
      </c>
      <c r="G46" s="16" t="s">
        <v>63</v>
      </c>
      <c r="H46" s="23">
        <f t="shared" si="0"/>
        <v>36.036000000000001</v>
      </c>
      <c r="I46" s="16" t="s">
        <v>64</v>
      </c>
      <c r="J46" s="16" t="s">
        <v>17</v>
      </c>
      <c r="K46" s="16" t="s">
        <v>93</v>
      </c>
      <c r="L46" s="16" t="s">
        <v>91</v>
      </c>
    </row>
    <row r="47" spans="1:12" ht="18">
      <c r="A47" s="19">
        <f t="shared" si="1"/>
        <v>44</v>
      </c>
      <c r="B47" s="16" t="s">
        <v>49</v>
      </c>
      <c r="C47" s="16" t="s">
        <v>68</v>
      </c>
      <c r="D47" s="16">
        <v>3.3</v>
      </c>
      <c r="E47" s="16" t="s">
        <v>86</v>
      </c>
      <c r="F47" s="16">
        <v>9.49</v>
      </c>
      <c r="G47" s="16" t="s">
        <v>63</v>
      </c>
      <c r="H47" s="23">
        <f t="shared" si="0"/>
        <v>31.317</v>
      </c>
      <c r="I47" s="16" t="s">
        <v>64</v>
      </c>
      <c r="J47" s="16" t="s">
        <v>17</v>
      </c>
      <c r="K47" s="16" t="s">
        <v>93</v>
      </c>
      <c r="L47" s="16" t="s">
        <v>91</v>
      </c>
    </row>
    <row r="48" spans="1:12" ht="18">
      <c r="A48" s="19">
        <f t="shared" si="1"/>
        <v>45</v>
      </c>
      <c r="B48" s="16" t="s">
        <v>49</v>
      </c>
      <c r="C48" s="16" t="s">
        <v>9</v>
      </c>
      <c r="D48" s="16">
        <v>3.3</v>
      </c>
      <c r="E48" s="16" t="s">
        <v>86</v>
      </c>
      <c r="F48" s="16">
        <v>39.79</v>
      </c>
      <c r="G48" s="16" t="s">
        <v>63</v>
      </c>
      <c r="H48" s="23">
        <f t="shared" si="0"/>
        <v>131.30699999999999</v>
      </c>
      <c r="I48" s="16" t="s">
        <v>64</v>
      </c>
      <c r="J48" s="16" t="s">
        <v>17</v>
      </c>
      <c r="K48" s="16" t="s">
        <v>93</v>
      </c>
      <c r="L48" s="16" t="s">
        <v>91</v>
      </c>
    </row>
    <row r="49" spans="1:12" ht="18">
      <c r="A49" s="63" t="s">
        <v>60</v>
      </c>
      <c r="B49" s="63"/>
      <c r="C49" s="63"/>
      <c r="D49" s="63"/>
      <c r="E49" s="63"/>
      <c r="F49" s="13">
        <f>SUM(F4:F48)</f>
        <v>1111.79</v>
      </c>
      <c r="G49" s="13" t="s">
        <v>65</v>
      </c>
      <c r="H49" s="24">
        <f>SUM(H4:H48)</f>
        <v>3888.6750999999999</v>
      </c>
      <c r="I49" s="13" t="s">
        <v>66</v>
      </c>
      <c r="J49" s="54" t="s">
        <v>172</v>
      </c>
      <c r="K49" s="55"/>
      <c r="L49" s="14"/>
    </row>
    <row r="50" spans="1:12" ht="18">
      <c r="A50" s="64" t="s">
        <v>62</v>
      </c>
      <c r="B50" s="64"/>
      <c r="C50" s="64"/>
      <c r="D50" s="64"/>
      <c r="E50" s="64"/>
      <c r="F50" s="25">
        <f>SUM(F28:F48)</f>
        <v>649.78999999999985</v>
      </c>
      <c r="G50" s="16" t="s">
        <v>63</v>
      </c>
      <c r="H50" s="26">
        <f>SUM(H28:H48)</f>
        <v>2272.8209999999999</v>
      </c>
      <c r="I50" s="16" t="s">
        <v>64</v>
      </c>
      <c r="J50" s="56" t="s">
        <v>171</v>
      </c>
      <c r="K50" s="57"/>
      <c r="L50" s="14"/>
    </row>
    <row r="51" spans="1:12" ht="18">
      <c r="A51" s="58" t="s">
        <v>179</v>
      </c>
      <c r="B51" s="59"/>
      <c r="C51" s="59"/>
      <c r="D51" s="59"/>
      <c r="E51" s="60"/>
      <c r="F51" s="27">
        <f>SUM(F4:F26)</f>
        <v>448.73999999999995</v>
      </c>
      <c r="G51" s="13" t="s">
        <v>65</v>
      </c>
      <c r="H51" s="28">
        <f>SUM(H4:H27)</f>
        <v>1615.8541</v>
      </c>
      <c r="I51" s="13" t="s">
        <v>66</v>
      </c>
      <c r="J51" s="54" t="s">
        <v>170</v>
      </c>
      <c r="K51" s="55"/>
      <c r="L51" s="14"/>
    </row>
    <row r="52" spans="1:12" ht="15.6">
      <c r="A52" s="33"/>
      <c r="B52" s="33"/>
      <c r="C52" s="33"/>
      <c r="D52" s="33"/>
      <c r="E52" s="33"/>
      <c r="F52" s="27"/>
      <c r="G52" s="13"/>
      <c r="H52" s="28"/>
      <c r="I52" s="13"/>
      <c r="J52" s="40"/>
      <c r="K52" s="41"/>
      <c r="L52" s="14"/>
    </row>
    <row r="53" spans="1:12" ht="18">
      <c r="A53" s="19"/>
      <c r="B53" s="15" t="s">
        <v>70</v>
      </c>
      <c r="C53" s="15" t="s">
        <v>74</v>
      </c>
      <c r="D53" s="15"/>
      <c r="E53" s="15"/>
      <c r="F53" s="15">
        <v>8.94</v>
      </c>
      <c r="G53" s="15" t="s">
        <v>156</v>
      </c>
      <c r="H53" s="31"/>
      <c r="I53" s="15"/>
      <c r="J53" s="15" t="s">
        <v>14</v>
      </c>
      <c r="K53" s="15" t="s">
        <v>6</v>
      </c>
      <c r="L53" s="15" t="s">
        <v>89</v>
      </c>
    </row>
    <row r="54" spans="1:12" ht="18">
      <c r="A54" s="19"/>
      <c r="B54" s="15" t="s">
        <v>70</v>
      </c>
      <c r="C54" s="15" t="s">
        <v>71</v>
      </c>
      <c r="D54" s="15">
        <v>3.95</v>
      </c>
      <c r="E54" s="15" t="s">
        <v>86</v>
      </c>
      <c r="F54" s="15">
        <v>43.44</v>
      </c>
      <c r="G54" s="15" t="s">
        <v>156</v>
      </c>
      <c r="H54" s="31">
        <f t="shared" ref="H54" si="2">D54*F54</f>
        <v>171.58799999999999</v>
      </c>
      <c r="I54" s="15" t="s">
        <v>157</v>
      </c>
      <c r="J54" s="15" t="s">
        <v>14</v>
      </c>
      <c r="K54" s="15" t="s">
        <v>6</v>
      </c>
      <c r="L54" s="15" t="s">
        <v>89</v>
      </c>
    </row>
    <row r="55" spans="1:12" ht="18">
      <c r="A55" s="19"/>
      <c r="B55" s="15" t="s">
        <v>70</v>
      </c>
      <c r="C55" s="15" t="s">
        <v>19</v>
      </c>
      <c r="D55" s="22"/>
      <c r="E55" s="22"/>
      <c r="F55" s="15">
        <v>1100</v>
      </c>
      <c r="G55" s="15" t="s">
        <v>156</v>
      </c>
      <c r="H55" s="43"/>
      <c r="I55" s="22"/>
      <c r="J55" s="15" t="s">
        <v>14</v>
      </c>
      <c r="K55" s="15" t="s">
        <v>6</v>
      </c>
      <c r="L55" s="15" t="s">
        <v>92</v>
      </c>
    </row>
    <row r="56" spans="1:12" ht="15.6">
      <c r="G56" s="1"/>
    </row>
    <row r="57" spans="1:12" ht="15.6">
      <c r="G57" s="1"/>
    </row>
    <row r="58" spans="1:12" ht="15.6">
      <c r="G58" s="1"/>
    </row>
    <row r="59" spans="1:12" ht="15.6">
      <c r="G59" s="1"/>
    </row>
    <row r="60" spans="1:12" ht="15.6">
      <c r="G60" s="1"/>
    </row>
    <row r="61" spans="1:12" ht="15.6">
      <c r="G61" s="1"/>
    </row>
    <row r="62" spans="1:12" ht="15.6">
      <c r="G62" s="1"/>
    </row>
    <row r="63" spans="1:12" ht="15.6">
      <c r="G63" s="1"/>
    </row>
    <row r="64" spans="1:12" ht="15.6">
      <c r="G64" s="1"/>
    </row>
    <row r="65" spans="7:7" ht="15.6">
      <c r="G65" s="1"/>
    </row>
    <row r="66" spans="7:7" ht="15.6">
      <c r="G66" s="1"/>
    </row>
    <row r="67" spans="7:7" ht="15.6">
      <c r="G67" s="1"/>
    </row>
    <row r="68" spans="7:7" ht="15.6">
      <c r="G68" s="1"/>
    </row>
    <row r="69" spans="7:7" ht="15.6">
      <c r="G69" s="1"/>
    </row>
    <row r="70" spans="7:7" ht="15.6">
      <c r="G70" s="1"/>
    </row>
    <row r="71" spans="7:7" ht="15.6">
      <c r="G71" s="1"/>
    </row>
    <row r="72" spans="7:7" ht="15.6">
      <c r="G72" s="1"/>
    </row>
    <row r="73" spans="7:7" ht="15.6">
      <c r="G73" s="1"/>
    </row>
    <row r="74" spans="7:7" ht="15.6">
      <c r="G74" s="1"/>
    </row>
    <row r="75" spans="7:7" ht="15.6">
      <c r="G75" s="1"/>
    </row>
    <row r="76" spans="7:7" ht="15.6">
      <c r="G76" s="1"/>
    </row>
    <row r="77" spans="7:7" ht="15.6">
      <c r="G77" s="1"/>
    </row>
    <row r="78" spans="7:7" ht="15.6">
      <c r="G78" s="1"/>
    </row>
  </sheetData>
  <mergeCells count="11">
    <mergeCell ref="A51:E51"/>
    <mergeCell ref="F3:G3"/>
    <mergeCell ref="H3:I3"/>
    <mergeCell ref="A1:L1"/>
    <mergeCell ref="D3:E3"/>
    <mergeCell ref="A2:L2"/>
    <mergeCell ref="A49:E49"/>
    <mergeCell ref="A50:E50"/>
    <mergeCell ref="J49:K49"/>
    <mergeCell ref="J50:K50"/>
    <mergeCell ref="J51:K51"/>
  </mergeCells>
  <pageMargins left="0.7" right="0.7" top="0.75" bottom="0.75" header="0.3" footer="0.3"/>
  <pageSetup paperSize="8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="60" zoomScaleNormal="60" zoomScaleSheetLayoutView="80" workbookViewId="0">
      <selection activeCell="J110" sqref="J110:K110"/>
    </sheetView>
  </sheetViews>
  <sheetFormatPr defaultColWidth="9.109375" defaultRowHeight="13.8"/>
  <cols>
    <col min="1" max="2" width="9.109375" style="3"/>
    <col min="3" max="3" width="23.5546875" style="3" bestFit="1" customWidth="1"/>
    <col min="4" max="7" width="9.109375" style="3"/>
    <col min="8" max="8" width="9.109375" style="6"/>
    <col min="9" max="9" width="9.109375" style="3"/>
    <col min="10" max="10" width="10.33203125" style="3" bestFit="1" customWidth="1"/>
    <col min="11" max="11" width="9.109375" style="3"/>
    <col min="12" max="12" width="72.6640625" style="3" bestFit="1" customWidth="1"/>
    <col min="13" max="16384" width="9.109375" style="3"/>
  </cols>
  <sheetData>
    <row r="1" spans="1:12" ht="33" customHeight="1">
      <c r="A1" s="19"/>
      <c r="B1" s="51" t="s">
        <v>94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6">
      <c r="A2" s="19"/>
      <c r="B2" s="9" t="s">
        <v>3</v>
      </c>
      <c r="C2" s="9" t="s">
        <v>1</v>
      </c>
      <c r="D2" s="51" t="s">
        <v>20</v>
      </c>
      <c r="E2" s="51"/>
      <c r="F2" s="51" t="s">
        <v>2</v>
      </c>
      <c r="G2" s="51"/>
      <c r="H2" s="51" t="s">
        <v>21</v>
      </c>
      <c r="I2" s="51"/>
      <c r="J2" s="9" t="s">
        <v>4</v>
      </c>
      <c r="K2" s="9" t="s">
        <v>5</v>
      </c>
      <c r="L2" s="9" t="s">
        <v>7</v>
      </c>
    </row>
    <row r="3" spans="1:12" ht="18">
      <c r="A3" s="19">
        <v>1</v>
      </c>
      <c r="B3" s="16" t="s">
        <v>22</v>
      </c>
      <c r="C3" s="16" t="s">
        <v>95</v>
      </c>
      <c r="D3" s="16">
        <v>3.2</v>
      </c>
      <c r="E3" s="16" t="s">
        <v>86</v>
      </c>
      <c r="F3" s="16">
        <v>28.19</v>
      </c>
      <c r="G3" s="16" t="s">
        <v>63</v>
      </c>
      <c r="H3" s="30">
        <f>D3*F3</f>
        <v>90.208000000000013</v>
      </c>
      <c r="I3" s="16" t="s">
        <v>64</v>
      </c>
      <c r="J3" s="16" t="s">
        <v>17</v>
      </c>
      <c r="K3" s="16" t="s">
        <v>16</v>
      </c>
      <c r="L3" s="7"/>
    </row>
    <row r="4" spans="1:12" ht="18">
      <c r="A4" s="19">
        <f>A3+1</f>
        <v>2</v>
      </c>
      <c r="B4" s="16" t="s">
        <v>22</v>
      </c>
      <c r="C4" s="16" t="s">
        <v>96</v>
      </c>
      <c r="D4" s="16">
        <v>3.2</v>
      </c>
      <c r="E4" s="16" t="s">
        <v>86</v>
      </c>
      <c r="F4" s="16">
        <v>11.9</v>
      </c>
      <c r="G4" s="16" t="s">
        <v>63</v>
      </c>
      <c r="H4" s="30">
        <f t="shared" ref="H4:H67" si="0">D4*F4</f>
        <v>38.080000000000005</v>
      </c>
      <c r="I4" s="16" t="s">
        <v>64</v>
      </c>
      <c r="J4" s="16" t="s">
        <v>17</v>
      </c>
      <c r="K4" s="16" t="s">
        <v>16</v>
      </c>
      <c r="L4" s="7"/>
    </row>
    <row r="5" spans="1:12" ht="18">
      <c r="A5" s="19">
        <f t="shared" ref="A5:A68" si="1">A4+1</f>
        <v>3</v>
      </c>
      <c r="B5" s="16" t="s">
        <v>22</v>
      </c>
      <c r="C5" s="16" t="s">
        <v>11</v>
      </c>
      <c r="D5" s="16">
        <v>3.2</v>
      </c>
      <c r="E5" s="16" t="s">
        <v>86</v>
      </c>
      <c r="F5" s="16">
        <v>10.98</v>
      </c>
      <c r="G5" s="16" t="s">
        <v>63</v>
      </c>
      <c r="H5" s="30">
        <f t="shared" si="0"/>
        <v>35.136000000000003</v>
      </c>
      <c r="I5" s="16" t="s">
        <v>64</v>
      </c>
      <c r="J5" s="16" t="s">
        <v>17</v>
      </c>
      <c r="K5" s="16" t="s">
        <v>16</v>
      </c>
      <c r="L5" s="7"/>
    </row>
    <row r="6" spans="1:12" ht="18">
      <c r="A6" s="19">
        <f t="shared" si="1"/>
        <v>4</v>
      </c>
      <c r="B6" s="16" t="s">
        <v>22</v>
      </c>
      <c r="C6" s="16" t="s">
        <v>9</v>
      </c>
      <c r="D6" s="16">
        <v>3.2</v>
      </c>
      <c r="E6" s="16" t="s">
        <v>86</v>
      </c>
      <c r="F6" s="16">
        <v>11.37</v>
      </c>
      <c r="G6" s="16" t="s">
        <v>63</v>
      </c>
      <c r="H6" s="30">
        <f t="shared" si="0"/>
        <v>36.384</v>
      </c>
      <c r="I6" s="16" t="s">
        <v>64</v>
      </c>
      <c r="J6" s="16" t="s">
        <v>17</v>
      </c>
      <c r="K6" s="16" t="s">
        <v>16</v>
      </c>
      <c r="L6" s="7"/>
    </row>
    <row r="7" spans="1:12" ht="18">
      <c r="A7" s="19">
        <f t="shared" si="1"/>
        <v>5</v>
      </c>
      <c r="B7" s="16" t="s">
        <v>22</v>
      </c>
      <c r="C7" s="16" t="s">
        <v>12</v>
      </c>
      <c r="D7" s="16">
        <v>3.2</v>
      </c>
      <c r="E7" s="16" t="s">
        <v>86</v>
      </c>
      <c r="F7" s="16">
        <v>10.08</v>
      </c>
      <c r="G7" s="16" t="s">
        <v>63</v>
      </c>
      <c r="H7" s="30">
        <f t="shared" si="0"/>
        <v>32.256</v>
      </c>
      <c r="I7" s="16" t="s">
        <v>64</v>
      </c>
      <c r="J7" s="16" t="s">
        <v>17</v>
      </c>
      <c r="K7" s="16" t="s">
        <v>16</v>
      </c>
      <c r="L7" s="7"/>
    </row>
    <row r="8" spans="1:12" ht="18">
      <c r="A8" s="19">
        <f t="shared" si="1"/>
        <v>6</v>
      </c>
      <c r="B8" s="16" t="s">
        <v>22</v>
      </c>
      <c r="C8" s="16" t="s">
        <v>97</v>
      </c>
      <c r="D8" s="16">
        <v>3.2</v>
      </c>
      <c r="E8" s="16" t="s">
        <v>86</v>
      </c>
      <c r="F8" s="16">
        <v>38.14</v>
      </c>
      <c r="G8" s="16" t="s">
        <v>63</v>
      </c>
      <c r="H8" s="30">
        <f t="shared" si="0"/>
        <v>122.048</v>
      </c>
      <c r="I8" s="16" t="s">
        <v>64</v>
      </c>
      <c r="J8" s="16" t="s">
        <v>17</v>
      </c>
      <c r="K8" s="16" t="s">
        <v>16</v>
      </c>
      <c r="L8" s="7"/>
    </row>
    <row r="9" spans="1:12" ht="18">
      <c r="A9" s="19">
        <f t="shared" si="1"/>
        <v>7</v>
      </c>
      <c r="B9" s="16" t="s">
        <v>13</v>
      </c>
      <c r="C9" s="16" t="s">
        <v>98</v>
      </c>
      <c r="D9" s="16">
        <v>2.7</v>
      </c>
      <c r="E9" s="16" t="s">
        <v>86</v>
      </c>
      <c r="F9" s="16">
        <v>1.96</v>
      </c>
      <c r="G9" s="16" t="s">
        <v>63</v>
      </c>
      <c r="H9" s="30">
        <f t="shared" si="0"/>
        <v>5.2919999999999998</v>
      </c>
      <c r="I9" s="16" t="s">
        <v>64</v>
      </c>
      <c r="J9" s="16" t="s">
        <v>17</v>
      </c>
      <c r="K9" s="16" t="s">
        <v>16</v>
      </c>
      <c r="L9" s="7"/>
    </row>
    <row r="10" spans="1:12" ht="18">
      <c r="A10" s="19">
        <f t="shared" si="1"/>
        <v>8</v>
      </c>
      <c r="B10" s="16" t="s">
        <v>13</v>
      </c>
      <c r="C10" s="16" t="s">
        <v>99</v>
      </c>
      <c r="D10" s="16">
        <v>2.7</v>
      </c>
      <c r="E10" s="16" t="s">
        <v>86</v>
      </c>
      <c r="F10" s="16">
        <v>1.5</v>
      </c>
      <c r="G10" s="16" t="s">
        <v>63</v>
      </c>
      <c r="H10" s="30">
        <f t="shared" si="0"/>
        <v>4.0500000000000007</v>
      </c>
      <c r="I10" s="16" t="s">
        <v>64</v>
      </c>
      <c r="J10" s="16" t="s">
        <v>17</v>
      </c>
      <c r="K10" s="16" t="s">
        <v>16</v>
      </c>
      <c r="L10" s="7"/>
    </row>
    <row r="11" spans="1:12" ht="18">
      <c r="A11" s="19">
        <f t="shared" si="1"/>
        <v>9</v>
      </c>
      <c r="B11" s="16" t="s">
        <v>13</v>
      </c>
      <c r="C11" s="16" t="s">
        <v>100</v>
      </c>
      <c r="D11" s="16">
        <v>2.7</v>
      </c>
      <c r="E11" s="16" t="s">
        <v>86</v>
      </c>
      <c r="F11" s="16">
        <v>1.96</v>
      </c>
      <c r="G11" s="16" t="s">
        <v>63</v>
      </c>
      <c r="H11" s="30">
        <f t="shared" si="0"/>
        <v>5.2919999999999998</v>
      </c>
      <c r="I11" s="16" t="s">
        <v>64</v>
      </c>
      <c r="J11" s="16" t="s">
        <v>17</v>
      </c>
      <c r="K11" s="16" t="s">
        <v>16</v>
      </c>
      <c r="L11" s="7"/>
    </row>
    <row r="12" spans="1:12" ht="18">
      <c r="A12" s="19">
        <f t="shared" si="1"/>
        <v>10</v>
      </c>
      <c r="B12" s="16" t="s">
        <v>13</v>
      </c>
      <c r="C12" s="16" t="s">
        <v>101</v>
      </c>
      <c r="D12" s="16">
        <v>2.7</v>
      </c>
      <c r="E12" s="16" t="s">
        <v>86</v>
      </c>
      <c r="F12" s="16">
        <v>1.5</v>
      </c>
      <c r="G12" s="16" t="s">
        <v>63</v>
      </c>
      <c r="H12" s="30">
        <f t="shared" si="0"/>
        <v>4.0500000000000007</v>
      </c>
      <c r="I12" s="16" t="s">
        <v>64</v>
      </c>
      <c r="J12" s="16" t="s">
        <v>17</v>
      </c>
      <c r="K12" s="16" t="s">
        <v>16</v>
      </c>
      <c r="L12" s="7"/>
    </row>
    <row r="13" spans="1:12" ht="18">
      <c r="A13" s="19">
        <f t="shared" si="1"/>
        <v>11</v>
      </c>
      <c r="B13" s="15" t="s">
        <v>13</v>
      </c>
      <c r="C13" s="15" t="s">
        <v>102</v>
      </c>
      <c r="D13" s="15">
        <v>2.7</v>
      </c>
      <c r="E13" s="15" t="s">
        <v>86</v>
      </c>
      <c r="F13" s="15">
        <v>4.04</v>
      </c>
      <c r="G13" s="15" t="s">
        <v>156</v>
      </c>
      <c r="H13" s="31">
        <f t="shared" si="0"/>
        <v>10.908000000000001</v>
      </c>
      <c r="I13" s="15" t="s">
        <v>157</v>
      </c>
      <c r="J13" s="15" t="s">
        <v>14</v>
      </c>
      <c r="K13" s="15" t="s">
        <v>6</v>
      </c>
      <c r="L13" s="7"/>
    </row>
    <row r="14" spans="1:12" ht="18">
      <c r="A14" s="19">
        <f t="shared" si="1"/>
        <v>12</v>
      </c>
      <c r="B14" s="15" t="s">
        <v>13</v>
      </c>
      <c r="C14" s="15" t="s">
        <v>12</v>
      </c>
      <c r="D14" s="15">
        <v>2.7</v>
      </c>
      <c r="E14" s="15" t="s">
        <v>86</v>
      </c>
      <c r="F14" s="15">
        <v>10.53</v>
      </c>
      <c r="G14" s="15" t="s">
        <v>156</v>
      </c>
      <c r="H14" s="31">
        <f t="shared" si="0"/>
        <v>28.431000000000001</v>
      </c>
      <c r="I14" s="15" t="s">
        <v>157</v>
      </c>
      <c r="J14" s="15" t="s">
        <v>14</v>
      </c>
      <c r="K14" s="15" t="s">
        <v>6</v>
      </c>
      <c r="L14" s="7"/>
    </row>
    <row r="15" spans="1:12" ht="18">
      <c r="A15" s="19">
        <f t="shared" si="1"/>
        <v>13</v>
      </c>
      <c r="B15" s="15" t="s">
        <v>13</v>
      </c>
      <c r="C15" s="15" t="s">
        <v>103</v>
      </c>
      <c r="D15" s="15">
        <v>2.7</v>
      </c>
      <c r="E15" s="15" t="s">
        <v>86</v>
      </c>
      <c r="F15" s="15">
        <v>1.65</v>
      </c>
      <c r="G15" s="15" t="s">
        <v>156</v>
      </c>
      <c r="H15" s="31">
        <f t="shared" si="0"/>
        <v>4.4550000000000001</v>
      </c>
      <c r="I15" s="15" t="s">
        <v>157</v>
      </c>
      <c r="J15" s="15" t="s">
        <v>14</v>
      </c>
      <c r="K15" s="15" t="s">
        <v>6</v>
      </c>
      <c r="L15" s="7"/>
    </row>
    <row r="16" spans="1:12" ht="18">
      <c r="A16" s="19">
        <f t="shared" si="1"/>
        <v>14</v>
      </c>
      <c r="B16" s="15" t="s">
        <v>13</v>
      </c>
      <c r="C16" s="15" t="s">
        <v>104</v>
      </c>
      <c r="D16" s="15">
        <v>2.7</v>
      </c>
      <c r="E16" s="15" t="s">
        <v>86</v>
      </c>
      <c r="F16" s="15">
        <v>4.04</v>
      </c>
      <c r="G16" s="15" t="s">
        <v>156</v>
      </c>
      <c r="H16" s="31">
        <f t="shared" si="0"/>
        <v>10.908000000000001</v>
      </c>
      <c r="I16" s="15" t="s">
        <v>157</v>
      </c>
      <c r="J16" s="15" t="s">
        <v>14</v>
      </c>
      <c r="K16" s="15" t="s">
        <v>6</v>
      </c>
      <c r="L16" s="7"/>
    </row>
    <row r="17" spans="1:12" ht="18">
      <c r="A17" s="19">
        <f t="shared" si="1"/>
        <v>15</v>
      </c>
      <c r="B17" s="15" t="s">
        <v>13</v>
      </c>
      <c r="C17" s="15" t="s">
        <v>105</v>
      </c>
      <c r="D17" s="15">
        <v>2.7</v>
      </c>
      <c r="E17" s="15" t="s">
        <v>86</v>
      </c>
      <c r="F17" s="15">
        <v>12.31</v>
      </c>
      <c r="G17" s="15" t="s">
        <v>156</v>
      </c>
      <c r="H17" s="31">
        <f t="shared" si="0"/>
        <v>33.237000000000002</v>
      </c>
      <c r="I17" s="15" t="s">
        <v>157</v>
      </c>
      <c r="J17" s="15" t="s">
        <v>14</v>
      </c>
      <c r="K17" s="15" t="s">
        <v>6</v>
      </c>
      <c r="L17" s="7"/>
    </row>
    <row r="18" spans="1:12" ht="18">
      <c r="A18" s="19">
        <f t="shared" si="1"/>
        <v>16</v>
      </c>
      <c r="B18" s="15" t="s">
        <v>13</v>
      </c>
      <c r="C18" s="15" t="s">
        <v>11</v>
      </c>
      <c r="D18" s="15">
        <v>2.7</v>
      </c>
      <c r="E18" s="15" t="s">
        <v>86</v>
      </c>
      <c r="F18" s="15">
        <v>7.12</v>
      </c>
      <c r="G18" s="15" t="s">
        <v>156</v>
      </c>
      <c r="H18" s="31">
        <f t="shared" si="0"/>
        <v>19.224</v>
      </c>
      <c r="I18" s="15" t="s">
        <v>157</v>
      </c>
      <c r="J18" s="15" t="s">
        <v>14</v>
      </c>
      <c r="K18" s="15" t="s">
        <v>6</v>
      </c>
      <c r="L18" s="7"/>
    </row>
    <row r="19" spans="1:12" ht="18">
      <c r="A19" s="19">
        <f t="shared" si="1"/>
        <v>17</v>
      </c>
      <c r="B19" s="15" t="s">
        <v>13</v>
      </c>
      <c r="C19" s="15" t="s">
        <v>106</v>
      </c>
      <c r="D19" s="15">
        <v>2.7</v>
      </c>
      <c r="E19" s="15" t="s">
        <v>86</v>
      </c>
      <c r="F19" s="15">
        <v>28.4</v>
      </c>
      <c r="G19" s="15" t="s">
        <v>156</v>
      </c>
      <c r="H19" s="31">
        <f t="shared" si="0"/>
        <v>76.680000000000007</v>
      </c>
      <c r="I19" s="15" t="s">
        <v>157</v>
      </c>
      <c r="J19" s="15" t="s">
        <v>14</v>
      </c>
      <c r="K19" s="15" t="s">
        <v>6</v>
      </c>
      <c r="L19" s="7"/>
    </row>
    <row r="20" spans="1:12" ht="18">
      <c r="A20" s="19">
        <f t="shared" si="1"/>
        <v>18</v>
      </c>
      <c r="B20" s="15" t="s">
        <v>13</v>
      </c>
      <c r="C20" s="15" t="s">
        <v>107</v>
      </c>
      <c r="D20" s="15">
        <v>2.7</v>
      </c>
      <c r="E20" s="15" t="s">
        <v>86</v>
      </c>
      <c r="F20" s="15">
        <v>8.4</v>
      </c>
      <c r="G20" s="15" t="s">
        <v>156</v>
      </c>
      <c r="H20" s="31">
        <f t="shared" si="0"/>
        <v>22.680000000000003</v>
      </c>
      <c r="I20" s="15" t="s">
        <v>157</v>
      </c>
      <c r="J20" s="15" t="s">
        <v>14</v>
      </c>
      <c r="K20" s="15" t="s">
        <v>6</v>
      </c>
      <c r="L20" s="7"/>
    </row>
    <row r="21" spans="1:12" ht="18">
      <c r="A21" s="19">
        <f t="shared" si="1"/>
        <v>19</v>
      </c>
      <c r="B21" s="15" t="s">
        <v>13</v>
      </c>
      <c r="C21" s="15" t="s">
        <v>10</v>
      </c>
      <c r="D21" s="15">
        <v>2.7</v>
      </c>
      <c r="E21" s="15" t="s">
        <v>86</v>
      </c>
      <c r="F21" s="15">
        <v>10.5</v>
      </c>
      <c r="G21" s="15" t="s">
        <v>156</v>
      </c>
      <c r="H21" s="31">
        <f t="shared" si="0"/>
        <v>28.35</v>
      </c>
      <c r="I21" s="15" t="s">
        <v>157</v>
      </c>
      <c r="J21" s="15" t="s">
        <v>14</v>
      </c>
      <c r="K21" s="15" t="s">
        <v>6</v>
      </c>
      <c r="L21" s="7"/>
    </row>
    <row r="22" spans="1:12" ht="18">
      <c r="A22" s="19">
        <f t="shared" si="1"/>
        <v>20</v>
      </c>
      <c r="B22" s="15" t="s">
        <v>13</v>
      </c>
      <c r="C22" s="15" t="s">
        <v>108</v>
      </c>
      <c r="D22" s="15">
        <v>2.7</v>
      </c>
      <c r="E22" s="15" t="s">
        <v>86</v>
      </c>
      <c r="F22" s="15">
        <v>4.79</v>
      </c>
      <c r="G22" s="15" t="s">
        <v>156</v>
      </c>
      <c r="H22" s="31">
        <f t="shared" si="0"/>
        <v>12.933000000000002</v>
      </c>
      <c r="I22" s="15" t="s">
        <v>157</v>
      </c>
      <c r="J22" s="15" t="s">
        <v>14</v>
      </c>
      <c r="K22" s="15" t="s">
        <v>6</v>
      </c>
      <c r="L22" s="7"/>
    </row>
    <row r="23" spans="1:12" ht="18">
      <c r="A23" s="19">
        <f t="shared" si="1"/>
        <v>21</v>
      </c>
      <c r="B23" s="15" t="s">
        <v>13</v>
      </c>
      <c r="C23" s="15" t="s">
        <v>109</v>
      </c>
      <c r="D23" s="15">
        <v>2.7</v>
      </c>
      <c r="E23" s="15" t="s">
        <v>86</v>
      </c>
      <c r="F23" s="15">
        <v>1.1499999999999999</v>
      </c>
      <c r="G23" s="15" t="s">
        <v>156</v>
      </c>
      <c r="H23" s="31">
        <f t="shared" si="0"/>
        <v>3.105</v>
      </c>
      <c r="I23" s="15" t="s">
        <v>157</v>
      </c>
      <c r="J23" s="15" t="s">
        <v>14</v>
      </c>
      <c r="K23" s="15" t="s">
        <v>6</v>
      </c>
      <c r="L23" s="7"/>
    </row>
    <row r="24" spans="1:12" ht="18">
      <c r="A24" s="34">
        <f t="shared" si="1"/>
        <v>22</v>
      </c>
      <c r="B24" s="16" t="s">
        <v>13</v>
      </c>
      <c r="C24" s="16" t="s">
        <v>0</v>
      </c>
      <c r="D24" s="16">
        <v>2.7</v>
      </c>
      <c r="E24" s="16" t="s">
        <v>86</v>
      </c>
      <c r="F24" s="16">
        <v>190.47</v>
      </c>
      <c r="G24" s="16" t="s">
        <v>63</v>
      </c>
      <c r="H24" s="30">
        <f>D24*F24</f>
        <v>514.26900000000001</v>
      </c>
      <c r="I24" s="16" t="s">
        <v>64</v>
      </c>
      <c r="J24" s="16" t="s">
        <v>17</v>
      </c>
      <c r="K24" s="16" t="s">
        <v>16</v>
      </c>
      <c r="L24" s="20"/>
    </row>
    <row r="25" spans="1:12" ht="18">
      <c r="A25" s="19">
        <f t="shared" si="1"/>
        <v>23</v>
      </c>
      <c r="B25" s="16" t="s">
        <v>13</v>
      </c>
      <c r="C25" s="16" t="s">
        <v>111</v>
      </c>
      <c r="D25" s="16">
        <v>2.7</v>
      </c>
      <c r="E25" s="16" t="s">
        <v>86</v>
      </c>
      <c r="F25" s="16">
        <v>100.45</v>
      </c>
      <c r="G25" s="16" t="s">
        <v>63</v>
      </c>
      <c r="H25" s="30">
        <f t="shared" si="0"/>
        <v>271.21500000000003</v>
      </c>
      <c r="I25" s="16" t="s">
        <v>64</v>
      </c>
      <c r="J25" s="16" t="s">
        <v>17</v>
      </c>
      <c r="K25" s="16" t="s">
        <v>16</v>
      </c>
      <c r="L25" s="20"/>
    </row>
    <row r="26" spans="1:12" ht="18">
      <c r="A26" s="19">
        <f t="shared" si="1"/>
        <v>24</v>
      </c>
      <c r="B26" s="16" t="s">
        <v>13</v>
      </c>
      <c r="C26" s="16" t="s">
        <v>82</v>
      </c>
      <c r="D26" s="16">
        <v>2.7</v>
      </c>
      <c r="E26" s="16" t="s">
        <v>86</v>
      </c>
      <c r="F26" s="16">
        <v>11.47</v>
      </c>
      <c r="G26" s="16" t="s">
        <v>63</v>
      </c>
      <c r="H26" s="30">
        <f t="shared" si="0"/>
        <v>30.969000000000005</v>
      </c>
      <c r="I26" s="16" t="s">
        <v>64</v>
      </c>
      <c r="J26" s="16" t="s">
        <v>17</v>
      </c>
      <c r="K26" s="16" t="s">
        <v>16</v>
      </c>
      <c r="L26" s="20"/>
    </row>
    <row r="27" spans="1:12" ht="18">
      <c r="A27" s="19">
        <f t="shared" si="1"/>
        <v>25</v>
      </c>
      <c r="B27" s="16" t="s">
        <v>13</v>
      </c>
      <c r="C27" s="16" t="s">
        <v>131</v>
      </c>
      <c r="D27" s="16">
        <v>2.7</v>
      </c>
      <c r="E27" s="16" t="s">
        <v>86</v>
      </c>
      <c r="F27" s="16">
        <v>5.86</v>
      </c>
      <c r="G27" s="16" t="s">
        <v>63</v>
      </c>
      <c r="H27" s="30">
        <f t="shared" si="0"/>
        <v>15.822000000000003</v>
      </c>
      <c r="I27" s="16" t="s">
        <v>64</v>
      </c>
      <c r="J27" s="16" t="s">
        <v>17</v>
      </c>
      <c r="K27" s="16" t="s">
        <v>16</v>
      </c>
      <c r="L27" s="15"/>
    </row>
    <row r="28" spans="1:12" ht="18">
      <c r="A28" s="19">
        <f t="shared" si="1"/>
        <v>26</v>
      </c>
      <c r="B28" s="16" t="s">
        <v>13</v>
      </c>
      <c r="C28" s="16" t="s">
        <v>54</v>
      </c>
      <c r="D28" s="16">
        <v>8.1</v>
      </c>
      <c r="E28" s="16" t="s">
        <v>86</v>
      </c>
      <c r="F28" s="16">
        <v>44.91</v>
      </c>
      <c r="G28" s="16" t="s">
        <v>63</v>
      </c>
      <c r="H28" s="30">
        <f t="shared" si="0"/>
        <v>363.77099999999996</v>
      </c>
      <c r="I28" s="16" t="s">
        <v>64</v>
      </c>
      <c r="J28" s="16" t="s">
        <v>17</v>
      </c>
      <c r="K28" s="16" t="s">
        <v>16</v>
      </c>
      <c r="L28" s="15"/>
    </row>
    <row r="29" spans="1:12" ht="18">
      <c r="A29" s="19">
        <f t="shared" si="1"/>
        <v>27</v>
      </c>
      <c r="B29" s="16" t="s">
        <v>13</v>
      </c>
      <c r="C29" s="16" t="s">
        <v>123</v>
      </c>
      <c r="D29" s="16">
        <v>2.7</v>
      </c>
      <c r="E29" s="16" t="s">
        <v>86</v>
      </c>
      <c r="F29" s="16">
        <v>23.36</v>
      </c>
      <c r="G29" s="16" t="s">
        <v>63</v>
      </c>
      <c r="H29" s="30">
        <f t="shared" si="0"/>
        <v>63.072000000000003</v>
      </c>
      <c r="I29" s="16" t="s">
        <v>64</v>
      </c>
      <c r="J29" s="16" t="s">
        <v>17</v>
      </c>
      <c r="K29" s="16" t="s">
        <v>16</v>
      </c>
      <c r="L29" s="15"/>
    </row>
    <row r="30" spans="1:12" ht="18">
      <c r="A30" s="19">
        <f t="shared" si="1"/>
        <v>28</v>
      </c>
      <c r="B30" s="16" t="s">
        <v>13</v>
      </c>
      <c r="C30" s="16" t="s">
        <v>135</v>
      </c>
      <c r="D30" s="16">
        <v>2.7</v>
      </c>
      <c r="E30" s="16" t="s">
        <v>86</v>
      </c>
      <c r="F30" s="16">
        <v>12.24</v>
      </c>
      <c r="G30" s="16" t="s">
        <v>63</v>
      </c>
      <c r="H30" s="30">
        <f>D30*F30</f>
        <v>33.048000000000002</v>
      </c>
      <c r="I30" s="16" t="s">
        <v>64</v>
      </c>
      <c r="J30" s="16" t="s">
        <v>17</v>
      </c>
      <c r="K30" s="16" t="s">
        <v>16</v>
      </c>
      <c r="L30" s="15"/>
    </row>
    <row r="31" spans="1:12" ht="18">
      <c r="A31" s="19">
        <f t="shared" si="1"/>
        <v>29</v>
      </c>
      <c r="B31" s="20" t="s">
        <v>13</v>
      </c>
      <c r="C31" s="20" t="s">
        <v>162</v>
      </c>
      <c r="D31" s="20">
        <v>2.7</v>
      </c>
      <c r="E31" s="20" t="s">
        <v>86</v>
      </c>
      <c r="F31" s="20">
        <v>52.58</v>
      </c>
      <c r="G31" s="20" t="s">
        <v>160</v>
      </c>
      <c r="H31" s="32">
        <f>D31*F31</f>
        <v>141.96600000000001</v>
      </c>
      <c r="I31" s="20" t="s">
        <v>161</v>
      </c>
      <c r="J31" s="20" t="s">
        <v>28</v>
      </c>
      <c r="K31" s="20" t="s">
        <v>29</v>
      </c>
      <c r="L31" s="20" t="s">
        <v>152</v>
      </c>
    </row>
    <row r="32" spans="1:12" ht="18">
      <c r="A32" s="19">
        <f t="shared" si="1"/>
        <v>30</v>
      </c>
      <c r="B32" s="20" t="s">
        <v>13</v>
      </c>
      <c r="C32" s="20" t="s">
        <v>132</v>
      </c>
      <c r="D32" s="20">
        <v>2.7</v>
      </c>
      <c r="E32" s="20" t="s">
        <v>86</v>
      </c>
      <c r="F32" s="20">
        <v>19.84</v>
      </c>
      <c r="G32" s="20" t="s">
        <v>160</v>
      </c>
      <c r="H32" s="32">
        <f t="shared" si="0"/>
        <v>53.568000000000005</v>
      </c>
      <c r="I32" s="20" t="s">
        <v>161</v>
      </c>
      <c r="J32" s="20" t="s">
        <v>28</v>
      </c>
      <c r="K32" s="20" t="s">
        <v>29</v>
      </c>
      <c r="L32" s="20" t="s">
        <v>152</v>
      </c>
    </row>
    <row r="33" spans="1:12" ht="18">
      <c r="A33" s="19">
        <f t="shared" si="1"/>
        <v>31</v>
      </c>
      <c r="B33" s="20" t="s">
        <v>13</v>
      </c>
      <c r="C33" s="20" t="s">
        <v>133</v>
      </c>
      <c r="D33" s="20">
        <v>2.7</v>
      </c>
      <c r="E33" s="20" t="s">
        <v>86</v>
      </c>
      <c r="F33" s="20">
        <v>2.57</v>
      </c>
      <c r="G33" s="20" t="s">
        <v>160</v>
      </c>
      <c r="H33" s="32">
        <f t="shared" si="0"/>
        <v>6.9390000000000001</v>
      </c>
      <c r="I33" s="20" t="s">
        <v>161</v>
      </c>
      <c r="J33" s="20" t="s">
        <v>28</v>
      </c>
      <c r="K33" s="20" t="s">
        <v>29</v>
      </c>
      <c r="L33" s="20" t="s">
        <v>152</v>
      </c>
    </row>
    <row r="34" spans="1:12" ht="18">
      <c r="A34" s="19">
        <f t="shared" si="1"/>
        <v>32</v>
      </c>
      <c r="B34" s="20" t="s">
        <v>13</v>
      </c>
      <c r="C34" s="20" t="s">
        <v>30</v>
      </c>
      <c r="D34" s="20">
        <v>2.7</v>
      </c>
      <c r="E34" s="20" t="s">
        <v>86</v>
      </c>
      <c r="F34" s="20">
        <v>1.62</v>
      </c>
      <c r="G34" s="20" t="s">
        <v>160</v>
      </c>
      <c r="H34" s="32">
        <f t="shared" si="0"/>
        <v>4.3740000000000006</v>
      </c>
      <c r="I34" s="20" t="s">
        <v>161</v>
      </c>
      <c r="J34" s="20" t="s">
        <v>28</v>
      </c>
      <c r="K34" s="20" t="s">
        <v>29</v>
      </c>
      <c r="L34" s="20" t="s">
        <v>152</v>
      </c>
    </row>
    <row r="35" spans="1:12" ht="18">
      <c r="A35" s="19">
        <f t="shared" si="1"/>
        <v>33</v>
      </c>
      <c r="B35" s="20" t="s">
        <v>13</v>
      </c>
      <c r="C35" s="20" t="s">
        <v>31</v>
      </c>
      <c r="D35" s="20">
        <v>2.7</v>
      </c>
      <c r="E35" s="20" t="s">
        <v>86</v>
      </c>
      <c r="F35" s="20">
        <v>6.47</v>
      </c>
      <c r="G35" s="20" t="s">
        <v>160</v>
      </c>
      <c r="H35" s="32">
        <f t="shared" si="0"/>
        <v>17.469000000000001</v>
      </c>
      <c r="I35" s="20" t="s">
        <v>161</v>
      </c>
      <c r="J35" s="20" t="s">
        <v>28</v>
      </c>
      <c r="K35" s="20" t="s">
        <v>29</v>
      </c>
      <c r="L35" s="20" t="s">
        <v>152</v>
      </c>
    </row>
    <row r="36" spans="1:12" ht="18">
      <c r="A36" s="19">
        <f t="shared" si="1"/>
        <v>34</v>
      </c>
      <c r="B36" s="20" t="s">
        <v>13</v>
      </c>
      <c r="C36" s="20" t="s">
        <v>134</v>
      </c>
      <c r="D36" s="20">
        <v>2.7</v>
      </c>
      <c r="E36" s="20" t="s">
        <v>86</v>
      </c>
      <c r="F36" s="20">
        <v>21.96</v>
      </c>
      <c r="G36" s="20" t="s">
        <v>160</v>
      </c>
      <c r="H36" s="32">
        <f t="shared" si="0"/>
        <v>59.292000000000009</v>
      </c>
      <c r="I36" s="20" t="s">
        <v>161</v>
      </c>
      <c r="J36" s="20" t="s">
        <v>28</v>
      </c>
      <c r="K36" s="20" t="s">
        <v>29</v>
      </c>
      <c r="L36" s="20" t="s">
        <v>152</v>
      </c>
    </row>
    <row r="37" spans="1:12" ht="18">
      <c r="A37" s="19">
        <f t="shared" si="1"/>
        <v>35</v>
      </c>
      <c r="B37" s="20" t="s">
        <v>13</v>
      </c>
      <c r="C37" s="20" t="s">
        <v>133</v>
      </c>
      <c r="D37" s="20">
        <v>2.7</v>
      </c>
      <c r="E37" s="20" t="s">
        <v>86</v>
      </c>
      <c r="F37" s="20">
        <v>2.5099999999999998</v>
      </c>
      <c r="G37" s="20" t="s">
        <v>160</v>
      </c>
      <c r="H37" s="32">
        <f>D37*F37</f>
        <v>6.7770000000000001</v>
      </c>
      <c r="I37" s="20" t="s">
        <v>161</v>
      </c>
      <c r="J37" s="20" t="s">
        <v>28</v>
      </c>
      <c r="K37" s="20" t="s">
        <v>29</v>
      </c>
      <c r="L37" s="20" t="s">
        <v>152</v>
      </c>
    </row>
    <row r="38" spans="1:12" ht="18">
      <c r="A38" s="19">
        <f t="shared" si="1"/>
        <v>36</v>
      </c>
      <c r="B38" s="20" t="s">
        <v>13</v>
      </c>
      <c r="C38" s="20" t="s">
        <v>30</v>
      </c>
      <c r="D38" s="20">
        <v>2.7</v>
      </c>
      <c r="E38" s="20" t="s">
        <v>86</v>
      </c>
      <c r="F38" s="20">
        <v>1.22</v>
      </c>
      <c r="G38" s="20" t="s">
        <v>160</v>
      </c>
      <c r="H38" s="32">
        <f t="shared" si="0"/>
        <v>3.294</v>
      </c>
      <c r="I38" s="20" t="s">
        <v>161</v>
      </c>
      <c r="J38" s="20" t="s">
        <v>28</v>
      </c>
      <c r="K38" s="20" t="s">
        <v>29</v>
      </c>
      <c r="L38" s="20" t="s">
        <v>152</v>
      </c>
    </row>
    <row r="39" spans="1:12" ht="18">
      <c r="A39" s="19">
        <f t="shared" si="1"/>
        <v>37</v>
      </c>
      <c r="B39" s="20" t="s">
        <v>13</v>
      </c>
      <c r="C39" s="20" t="s">
        <v>31</v>
      </c>
      <c r="D39" s="20">
        <v>2.7</v>
      </c>
      <c r="E39" s="20" t="s">
        <v>86</v>
      </c>
      <c r="F39" s="20">
        <v>6.96</v>
      </c>
      <c r="G39" s="20" t="s">
        <v>160</v>
      </c>
      <c r="H39" s="32">
        <f t="shared" si="0"/>
        <v>18.792000000000002</v>
      </c>
      <c r="I39" s="20" t="s">
        <v>161</v>
      </c>
      <c r="J39" s="20" t="s">
        <v>28</v>
      </c>
      <c r="K39" s="20" t="s">
        <v>29</v>
      </c>
      <c r="L39" s="20" t="s">
        <v>152</v>
      </c>
    </row>
    <row r="40" spans="1:12" ht="18">
      <c r="A40" s="19">
        <f t="shared" si="1"/>
        <v>38</v>
      </c>
      <c r="B40" s="20" t="s">
        <v>13</v>
      </c>
      <c r="C40" s="20" t="s">
        <v>139</v>
      </c>
      <c r="D40" s="20">
        <v>2.7</v>
      </c>
      <c r="E40" s="20" t="s">
        <v>86</v>
      </c>
      <c r="F40" s="20">
        <v>34.01</v>
      </c>
      <c r="G40" s="20" t="s">
        <v>160</v>
      </c>
      <c r="H40" s="32">
        <f t="shared" si="0"/>
        <v>91.826999999999998</v>
      </c>
      <c r="I40" s="20" t="s">
        <v>161</v>
      </c>
      <c r="J40" s="20" t="s">
        <v>28</v>
      </c>
      <c r="K40" s="20" t="s">
        <v>29</v>
      </c>
      <c r="L40" s="20" t="s">
        <v>152</v>
      </c>
    </row>
    <row r="41" spans="1:12" ht="18">
      <c r="A41" s="19">
        <f t="shared" si="1"/>
        <v>39</v>
      </c>
      <c r="B41" s="20" t="s">
        <v>13</v>
      </c>
      <c r="C41" s="20" t="s">
        <v>163</v>
      </c>
      <c r="D41" s="20">
        <v>2.7</v>
      </c>
      <c r="E41" s="20" t="s">
        <v>86</v>
      </c>
      <c r="F41" s="20">
        <v>5.15</v>
      </c>
      <c r="G41" s="20" t="s">
        <v>160</v>
      </c>
      <c r="H41" s="32">
        <f t="shared" si="0"/>
        <v>13.905000000000001</v>
      </c>
      <c r="I41" s="20" t="s">
        <v>161</v>
      </c>
      <c r="J41" s="20" t="s">
        <v>28</v>
      </c>
      <c r="K41" s="20" t="s">
        <v>29</v>
      </c>
      <c r="L41" s="20" t="s">
        <v>152</v>
      </c>
    </row>
    <row r="42" spans="1:12" ht="18">
      <c r="A42" s="19">
        <f t="shared" si="1"/>
        <v>40</v>
      </c>
      <c r="B42" s="20" t="s">
        <v>13</v>
      </c>
      <c r="C42" s="20" t="s">
        <v>30</v>
      </c>
      <c r="D42" s="20">
        <v>2.7</v>
      </c>
      <c r="E42" s="20" t="s">
        <v>86</v>
      </c>
      <c r="F42" s="20">
        <v>0.69</v>
      </c>
      <c r="G42" s="20" t="s">
        <v>160</v>
      </c>
      <c r="H42" s="32">
        <f t="shared" si="0"/>
        <v>1.863</v>
      </c>
      <c r="I42" s="20" t="s">
        <v>161</v>
      </c>
      <c r="J42" s="20" t="s">
        <v>28</v>
      </c>
      <c r="K42" s="20" t="s">
        <v>29</v>
      </c>
      <c r="L42" s="20" t="s">
        <v>152</v>
      </c>
    </row>
    <row r="43" spans="1:12" ht="18">
      <c r="A43" s="19">
        <f t="shared" si="1"/>
        <v>41</v>
      </c>
      <c r="B43" s="20" t="s">
        <v>13</v>
      </c>
      <c r="C43" s="20" t="s">
        <v>134</v>
      </c>
      <c r="D43" s="20">
        <v>2.7</v>
      </c>
      <c r="E43" s="20" t="s">
        <v>86</v>
      </c>
      <c r="F43" s="20">
        <v>12.42</v>
      </c>
      <c r="G43" s="20" t="s">
        <v>160</v>
      </c>
      <c r="H43" s="32">
        <f t="shared" si="0"/>
        <v>33.533999999999999</v>
      </c>
      <c r="I43" s="20" t="s">
        <v>161</v>
      </c>
      <c r="J43" s="20" t="s">
        <v>28</v>
      </c>
      <c r="K43" s="20" t="s">
        <v>29</v>
      </c>
      <c r="L43" s="20" t="s">
        <v>152</v>
      </c>
    </row>
    <row r="44" spans="1:12" ht="18">
      <c r="A44" s="19">
        <f t="shared" si="1"/>
        <v>42</v>
      </c>
      <c r="B44" s="20" t="s">
        <v>13</v>
      </c>
      <c r="C44" s="20" t="s">
        <v>31</v>
      </c>
      <c r="D44" s="20">
        <v>2.7</v>
      </c>
      <c r="E44" s="20" t="s">
        <v>86</v>
      </c>
      <c r="F44" s="20">
        <v>4.58</v>
      </c>
      <c r="G44" s="20" t="s">
        <v>160</v>
      </c>
      <c r="H44" s="32">
        <f t="shared" si="0"/>
        <v>12.366000000000001</v>
      </c>
      <c r="I44" s="20" t="s">
        <v>161</v>
      </c>
      <c r="J44" s="20" t="s">
        <v>28</v>
      </c>
      <c r="K44" s="20" t="s">
        <v>29</v>
      </c>
      <c r="L44" s="20" t="s">
        <v>152</v>
      </c>
    </row>
    <row r="45" spans="1:12" ht="18">
      <c r="A45" s="19">
        <f t="shared" si="1"/>
        <v>43</v>
      </c>
      <c r="B45" s="20" t="s">
        <v>13</v>
      </c>
      <c r="C45" s="20" t="s">
        <v>163</v>
      </c>
      <c r="D45" s="20">
        <v>2.7</v>
      </c>
      <c r="E45" s="20" t="s">
        <v>86</v>
      </c>
      <c r="F45" s="20">
        <v>4.93</v>
      </c>
      <c r="G45" s="20" t="s">
        <v>160</v>
      </c>
      <c r="H45" s="32">
        <f t="shared" si="0"/>
        <v>13.311</v>
      </c>
      <c r="I45" s="20" t="s">
        <v>161</v>
      </c>
      <c r="J45" s="20" t="s">
        <v>28</v>
      </c>
      <c r="K45" s="20" t="s">
        <v>29</v>
      </c>
      <c r="L45" s="20" t="s">
        <v>152</v>
      </c>
    </row>
    <row r="46" spans="1:12" ht="18">
      <c r="A46" s="19">
        <f t="shared" si="1"/>
        <v>44</v>
      </c>
      <c r="B46" s="20" t="s">
        <v>13</v>
      </c>
      <c r="C46" s="20" t="s">
        <v>30</v>
      </c>
      <c r="D46" s="20">
        <v>2.7</v>
      </c>
      <c r="E46" s="20" t="s">
        <v>86</v>
      </c>
      <c r="F46" s="20">
        <v>0.94</v>
      </c>
      <c r="G46" s="20" t="s">
        <v>160</v>
      </c>
      <c r="H46" s="32">
        <f t="shared" si="0"/>
        <v>2.5379999999999998</v>
      </c>
      <c r="I46" s="20" t="s">
        <v>161</v>
      </c>
      <c r="J46" s="20" t="s">
        <v>28</v>
      </c>
      <c r="K46" s="20" t="s">
        <v>29</v>
      </c>
      <c r="L46" s="20" t="s">
        <v>152</v>
      </c>
    </row>
    <row r="47" spans="1:12" ht="18">
      <c r="A47" s="19">
        <f t="shared" si="1"/>
        <v>45</v>
      </c>
      <c r="B47" s="20" t="s">
        <v>13</v>
      </c>
      <c r="C47" s="20" t="s">
        <v>31</v>
      </c>
      <c r="D47" s="20">
        <v>2.7</v>
      </c>
      <c r="E47" s="20" t="s">
        <v>86</v>
      </c>
      <c r="F47" s="20">
        <v>4.7300000000000004</v>
      </c>
      <c r="G47" s="20" t="s">
        <v>160</v>
      </c>
      <c r="H47" s="32">
        <f t="shared" si="0"/>
        <v>12.771000000000003</v>
      </c>
      <c r="I47" s="20" t="s">
        <v>161</v>
      </c>
      <c r="J47" s="20" t="s">
        <v>28</v>
      </c>
      <c r="K47" s="20" t="s">
        <v>29</v>
      </c>
      <c r="L47" s="20" t="s">
        <v>152</v>
      </c>
    </row>
    <row r="48" spans="1:12" ht="18">
      <c r="A48" s="19">
        <f t="shared" si="1"/>
        <v>46</v>
      </c>
      <c r="B48" s="20" t="s">
        <v>13</v>
      </c>
      <c r="C48" s="20" t="s">
        <v>132</v>
      </c>
      <c r="D48" s="20">
        <v>2.7</v>
      </c>
      <c r="E48" s="20" t="s">
        <v>86</v>
      </c>
      <c r="F48" s="20">
        <v>12.42</v>
      </c>
      <c r="G48" s="20" t="s">
        <v>160</v>
      </c>
      <c r="H48" s="32">
        <f t="shared" si="0"/>
        <v>33.533999999999999</v>
      </c>
      <c r="I48" s="20" t="s">
        <v>161</v>
      </c>
      <c r="J48" s="20" t="s">
        <v>28</v>
      </c>
      <c r="K48" s="20" t="s">
        <v>29</v>
      </c>
      <c r="L48" s="20" t="s">
        <v>152</v>
      </c>
    </row>
    <row r="49" spans="1:12" ht="18">
      <c r="A49" s="19">
        <f t="shared" si="1"/>
        <v>47</v>
      </c>
      <c r="B49" s="20" t="s">
        <v>13</v>
      </c>
      <c r="C49" s="20" t="s">
        <v>136</v>
      </c>
      <c r="D49" s="20">
        <v>2.7</v>
      </c>
      <c r="E49" s="20" t="s">
        <v>86</v>
      </c>
      <c r="F49" s="20">
        <v>650.16</v>
      </c>
      <c r="G49" s="20" t="s">
        <v>160</v>
      </c>
      <c r="H49" s="32">
        <f t="shared" si="0"/>
        <v>1755.432</v>
      </c>
      <c r="I49" s="20" t="s">
        <v>161</v>
      </c>
      <c r="J49" s="20" t="s">
        <v>28</v>
      </c>
      <c r="K49" s="20" t="s">
        <v>29</v>
      </c>
      <c r="L49" s="20" t="s">
        <v>152</v>
      </c>
    </row>
    <row r="50" spans="1:12" ht="18">
      <c r="A50" s="19">
        <f t="shared" si="1"/>
        <v>48</v>
      </c>
      <c r="B50" s="16" t="s">
        <v>13</v>
      </c>
      <c r="C50" s="16" t="s">
        <v>69</v>
      </c>
      <c r="D50" s="16">
        <v>2.7</v>
      </c>
      <c r="E50" s="16" t="s">
        <v>86</v>
      </c>
      <c r="F50" s="16">
        <v>12.07</v>
      </c>
      <c r="G50" s="16" t="s">
        <v>63</v>
      </c>
      <c r="H50" s="30">
        <f t="shared" si="0"/>
        <v>32.589000000000006</v>
      </c>
      <c r="I50" s="16" t="s">
        <v>64</v>
      </c>
      <c r="J50" s="16" t="s">
        <v>17</v>
      </c>
      <c r="K50" s="16" t="s">
        <v>16</v>
      </c>
      <c r="L50" s="16"/>
    </row>
    <row r="51" spans="1:12" ht="18">
      <c r="A51" s="19">
        <f t="shared" si="1"/>
        <v>49</v>
      </c>
      <c r="B51" s="16" t="s">
        <v>13</v>
      </c>
      <c r="C51" s="16" t="s">
        <v>68</v>
      </c>
      <c r="D51" s="16">
        <v>2.7</v>
      </c>
      <c r="E51" s="16" t="s">
        <v>86</v>
      </c>
      <c r="F51" s="16">
        <v>12.61</v>
      </c>
      <c r="G51" s="16" t="s">
        <v>63</v>
      </c>
      <c r="H51" s="30">
        <f t="shared" si="0"/>
        <v>34.047000000000004</v>
      </c>
      <c r="I51" s="16" t="s">
        <v>64</v>
      </c>
      <c r="J51" s="16" t="s">
        <v>17</v>
      </c>
      <c r="K51" s="16" t="s">
        <v>16</v>
      </c>
      <c r="L51" s="16"/>
    </row>
    <row r="52" spans="1:12" ht="18">
      <c r="A52" s="19">
        <f t="shared" si="1"/>
        <v>50</v>
      </c>
      <c r="B52" s="16" t="s">
        <v>13</v>
      </c>
      <c r="C52" s="16" t="s">
        <v>9</v>
      </c>
      <c r="D52" s="16">
        <v>2.7</v>
      </c>
      <c r="E52" s="16" t="s">
        <v>86</v>
      </c>
      <c r="F52" s="16">
        <f>128.48</f>
        <v>128.47999999999999</v>
      </c>
      <c r="G52" s="16" t="s">
        <v>63</v>
      </c>
      <c r="H52" s="30">
        <f t="shared" si="0"/>
        <v>346.89600000000002</v>
      </c>
      <c r="I52" s="16" t="s">
        <v>64</v>
      </c>
      <c r="J52" s="16" t="s">
        <v>17</v>
      </c>
      <c r="K52" s="16" t="s">
        <v>16</v>
      </c>
      <c r="L52" s="16"/>
    </row>
    <row r="53" spans="1:12" ht="18">
      <c r="A53" s="19">
        <f t="shared" si="1"/>
        <v>51</v>
      </c>
      <c r="B53" s="16" t="s">
        <v>13</v>
      </c>
      <c r="C53" s="16" t="s">
        <v>83</v>
      </c>
      <c r="D53" s="16">
        <v>2.7</v>
      </c>
      <c r="E53" s="16" t="s">
        <v>86</v>
      </c>
      <c r="F53" s="16">
        <v>52.64</v>
      </c>
      <c r="G53" s="16" t="s">
        <v>63</v>
      </c>
      <c r="H53" s="30">
        <f t="shared" si="0"/>
        <v>142.12800000000001</v>
      </c>
      <c r="I53" s="16" t="s">
        <v>64</v>
      </c>
      <c r="J53" s="16" t="s">
        <v>17</v>
      </c>
      <c r="K53" s="16" t="s">
        <v>16</v>
      </c>
      <c r="L53" s="16"/>
    </row>
    <row r="54" spans="1:12" ht="18">
      <c r="A54" s="19">
        <f t="shared" si="1"/>
        <v>52</v>
      </c>
      <c r="B54" s="16" t="s">
        <v>13</v>
      </c>
      <c r="C54" s="16" t="s">
        <v>11</v>
      </c>
      <c r="D54" s="16">
        <v>2.7</v>
      </c>
      <c r="E54" s="16" t="s">
        <v>86</v>
      </c>
      <c r="F54" s="16">
        <v>20.39</v>
      </c>
      <c r="G54" s="16" t="s">
        <v>63</v>
      </c>
      <c r="H54" s="30">
        <f t="shared" si="0"/>
        <v>55.053000000000004</v>
      </c>
      <c r="I54" s="16" t="s">
        <v>64</v>
      </c>
      <c r="J54" s="16" t="s">
        <v>17</v>
      </c>
      <c r="K54" s="16" t="s">
        <v>16</v>
      </c>
      <c r="L54" s="16"/>
    </row>
    <row r="55" spans="1:12" ht="18">
      <c r="A55" s="19">
        <f t="shared" si="1"/>
        <v>53</v>
      </c>
      <c r="B55" s="16" t="s">
        <v>13</v>
      </c>
      <c r="C55" s="16" t="s">
        <v>83</v>
      </c>
      <c r="D55" s="16">
        <v>2.7</v>
      </c>
      <c r="E55" s="16" t="s">
        <v>86</v>
      </c>
      <c r="F55" s="16">
        <v>53.48</v>
      </c>
      <c r="G55" s="16" t="s">
        <v>63</v>
      </c>
      <c r="H55" s="30">
        <f t="shared" si="0"/>
        <v>144.39600000000002</v>
      </c>
      <c r="I55" s="16" t="s">
        <v>64</v>
      </c>
      <c r="J55" s="16" t="s">
        <v>17</v>
      </c>
      <c r="K55" s="16" t="s">
        <v>16</v>
      </c>
      <c r="L55" s="16"/>
    </row>
    <row r="56" spans="1:12" ht="18">
      <c r="A56" s="19">
        <f t="shared" si="1"/>
        <v>54</v>
      </c>
      <c r="B56" s="16" t="s">
        <v>13</v>
      </c>
      <c r="C56" s="16" t="s">
        <v>83</v>
      </c>
      <c r="D56" s="16">
        <v>2.7</v>
      </c>
      <c r="E56" s="16" t="s">
        <v>86</v>
      </c>
      <c r="F56" s="16">
        <v>53.62</v>
      </c>
      <c r="G56" s="16" t="s">
        <v>63</v>
      </c>
      <c r="H56" s="30">
        <f t="shared" si="0"/>
        <v>144.774</v>
      </c>
      <c r="I56" s="16" t="s">
        <v>64</v>
      </c>
      <c r="J56" s="16" t="s">
        <v>17</v>
      </c>
      <c r="K56" s="16" t="s">
        <v>16</v>
      </c>
      <c r="L56" s="16"/>
    </row>
    <row r="57" spans="1:12" ht="18">
      <c r="A57" s="19">
        <f t="shared" si="1"/>
        <v>55</v>
      </c>
      <c r="B57" s="16" t="s">
        <v>13</v>
      </c>
      <c r="C57" s="16" t="s">
        <v>11</v>
      </c>
      <c r="D57" s="16">
        <v>2.7</v>
      </c>
      <c r="E57" s="16" t="s">
        <v>86</v>
      </c>
      <c r="F57" s="16">
        <v>20.28</v>
      </c>
      <c r="G57" s="16" t="s">
        <v>63</v>
      </c>
      <c r="H57" s="30">
        <f t="shared" si="0"/>
        <v>54.756000000000007</v>
      </c>
      <c r="I57" s="16" t="s">
        <v>64</v>
      </c>
      <c r="J57" s="16" t="s">
        <v>17</v>
      </c>
      <c r="K57" s="16" t="s">
        <v>16</v>
      </c>
      <c r="L57" s="16"/>
    </row>
    <row r="58" spans="1:12" ht="18">
      <c r="A58" s="19">
        <f t="shared" si="1"/>
        <v>56</v>
      </c>
      <c r="B58" s="16" t="s">
        <v>13</v>
      </c>
      <c r="C58" s="16" t="s">
        <v>83</v>
      </c>
      <c r="D58" s="16">
        <v>2.7</v>
      </c>
      <c r="E58" s="16" t="s">
        <v>86</v>
      </c>
      <c r="F58" s="16">
        <v>53.16</v>
      </c>
      <c r="G58" s="16" t="s">
        <v>63</v>
      </c>
      <c r="H58" s="30">
        <f t="shared" si="0"/>
        <v>143.53200000000001</v>
      </c>
      <c r="I58" s="16" t="s">
        <v>64</v>
      </c>
      <c r="J58" s="16" t="s">
        <v>17</v>
      </c>
      <c r="K58" s="16" t="s">
        <v>16</v>
      </c>
      <c r="L58" s="16"/>
    </row>
    <row r="59" spans="1:12" ht="18">
      <c r="A59" s="19">
        <f t="shared" si="1"/>
        <v>57</v>
      </c>
      <c r="B59" s="16" t="s">
        <v>13</v>
      </c>
      <c r="C59" s="16" t="s">
        <v>138</v>
      </c>
      <c r="D59" s="16">
        <v>2.7</v>
      </c>
      <c r="E59" s="16" t="s">
        <v>86</v>
      </c>
      <c r="F59" s="16">
        <v>3.93</v>
      </c>
      <c r="G59" s="16" t="s">
        <v>63</v>
      </c>
      <c r="H59" s="30">
        <f t="shared" si="0"/>
        <v>10.611000000000001</v>
      </c>
      <c r="I59" s="16" t="s">
        <v>64</v>
      </c>
      <c r="J59" s="16" t="s">
        <v>17</v>
      </c>
      <c r="K59" s="16" t="s">
        <v>16</v>
      </c>
      <c r="L59" s="16"/>
    </row>
    <row r="60" spans="1:12" ht="18">
      <c r="A60" s="19">
        <f t="shared" si="1"/>
        <v>58</v>
      </c>
      <c r="B60" s="16" t="s">
        <v>13</v>
      </c>
      <c r="C60" s="16" t="s">
        <v>137</v>
      </c>
      <c r="D60" s="16">
        <v>2.7</v>
      </c>
      <c r="E60" s="16" t="s">
        <v>86</v>
      </c>
      <c r="F60" s="16">
        <v>3.22</v>
      </c>
      <c r="G60" s="16" t="s">
        <v>63</v>
      </c>
      <c r="H60" s="30">
        <f t="shared" si="0"/>
        <v>8.6940000000000008</v>
      </c>
      <c r="I60" s="16" t="s">
        <v>64</v>
      </c>
      <c r="J60" s="16" t="s">
        <v>17</v>
      </c>
      <c r="K60" s="16" t="s">
        <v>16</v>
      </c>
      <c r="L60" s="16"/>
    </row>
    <row r="61" spans="1:12" ht="18">
      <c r="A61" s="19">
        <f t="shared" si="1"/>
        <v>59</v>
      </c>
      <c r="B61" s="15" t="s">
        <v>13</v>
      </c>
      <c r="C61" s="15" t="s">
        <v>45</v>
      </c>
      <c r="D61" s="15">
        <v>3.2</v>
      </c>
      <c r="E61" s="15" t="s">
        <v>86</v>
      </c>
      <c r="F61" s="15">
        <v>36.549999999999997</v>
      </c>
      <c r="G61" s="15" t="s">
        <v>156</v>
      </c>
      <c r="H61" s="31">
        <f t="shared" si="0"/>
        <v>116.96</v>
      </c>
      <c r="I61" s="15" t="s">
        <v>157</v>
      </c>
      <c r="J61" s="15" t="s">
        <v>14</v>
      </c>
      <c r="K61" s="15" t="s">
        <v>6</v>
      </c>
      <c r="L61" s="7"/>
    </row>
    <row r="62" spans="1:12" ht="18">
      <c r="A62" s="19">
        <f t="shared" si="1"/>
        <v>60</v>
      </c>
      <c r="B62" s="16" t="s">
        <v>18</v>
      </c>
      <c r="C62" s="16" t="s">
        <v>9</v>
      </c>
      <c r="D62" s="16">
        <v>2.7</v>
      </c>
      <c r="E62" s="16" t="s">
        <v>86</v>
      </c>
      <c r="F62" s="16">
        <v>95.64</v>
      </c>
      <c r="G62" s="16" t="s">
        <v>63</v>
      </c>
      <c r="H62" s="30">
        <f t="shared" si="0"/>
        <v>258.22800000000001</v>
      </c>
      <c r="I62" s="16" t="s">
        <v>64</v>
      </c>
      <c r="J62" s="16" t="s">
        <v>17</v>
      </c>
      <c r="K62" s="16" t="s">
        <v>16</v>
      </c>
      <c r="L62" s="7"/>
    </row>
    <row r="63" spans="1:12" ht="18">
      <c r="A63" s="19">
        <f t="shared" si="1"/>
        <v>61</v>
      </c>
      <c r="B63" s="16" t="s">
        <v>18</v>
      </c>
      <c r="C63" s="16" t="s">
        <v>9</v>
      </c>
      <c r="D63" s="16">
        <v>2.7</v>
      </c>
      <c r="E63" s="16" t="s">
        <v>86</v>
      </c>
      <c r="F63" s="16">
        <v>99.7</v>
      </c>
      <c r="G63" s="16" t="s">
        <v>63</v>
      </c>
      <c r="H63" s="30">
        <f t="shared" si="0"/>
        <v>269.19</v>
      </c>
      <c r="I63" s="16" t="s">
        <v>64</v>
      </c>
      <c r="J63" s="16" t="s">
        <v>17</v>
      </c>
      <c r="K63" s="16" t="s">
        <v>16</v>
      </c>
      <c r="L63" s="7"/>
    </row>
    <row r="64" spans="1:12" ht="18">
      <c r="A64" s="19">
        <f t="shared" si="1"/>
        <v>62</v>
      </c>
      <c r="B64" s="16" t="s">
        <v>18</v>
      </c>
      <c r="C64" s="16" t="s">
        <v>83</v>
      </c>
      <c r="D64" s="16">
        <v>2.7</v>
      </c>
      <c r="E64" s="16" t="s">
        <v>86</v>
      </c>
      <c r="F64" s="16">
        <v>53.6</v>
      </c>
      <c r="G64" s="16" t="s">
        <v>63</v>
      </c>
      <c r="H64" s="30">
        <f t="shared" si="0"/>
        <v>144.72000000000003</v>
      </c>
      <c r="I64" s="16" t="s">
        <v>64</v>
      </c>
      <c r="J64" s="16" t="s">
        <v>17</v>
      </c>
      <c r="K64" s="16" t="s">
        <v>16</v>
      </c>
      <c r="L64" s="7"/>
    </row>
    <row r="65" spans="1:12" ht="18">
      <c r="A65" s="19">
        <f t="shared" si="1"/>
        <v>63</v>
      </c>
      <c r="B65" s="16" t="s">
        <v>18</v>
      </c>
      <c r="C65" s="16" t="s">
        <v>11</v>
      </c>
      <c r="D65" s="16">
        <v>2.7</v>
      </c>
      <c r="E65" s="16" t="s">
        <v>86</v>
      </c>
      <c r="F65" s="16">
        <v>18.690000000000001</v>
      </c>
      <c r="G65" s="16" t="s">
        <v>63</v>
      </c>
      <c r="H65" s="30">
        <f t="shared" si="0"/>
        <v>50.463000000000008</v>
      </c>
      <c r="I65" s="16" t="s">
        <v>64</v>
      </c>
      <c r="J65" s="16" t="s">
        <v>17</v>
      </c>
      <c r="K65" s="16" t="s">
        <v>16</v>
      </c>
      <c r="L65" s="7"/>
    </row>
    <row r="66" spans="1:12" ht="18">
      <c r="A66" s="19">
        <f t="shared" si="1"/>
        <v>64</v>
      </c>
      <c r="B66" s="16" t="s">
        <v>18</v>
      </c>
      <c r="C66" s="16" t="s">
        <v>141</v>
      </c>
      <c r="D66" s="16">
        <v>2.7</v>
      </c>
      <c r="E66" s="16" t="s">
        <v>86</v>
      </c>
      <c r="F66" s="16">
        <v>53.46</v>
      </c>
      <c r="G66" s="16" t="s">
        <v>63</v>
      </c>
      <c r="H66" s="30">
        <f t="shared" si="0"/>
        <v>144.34200000000001</v>
      </c>
      <c r="I66" s="16" t="s">
        <v>64</v>
      </c>
      <c r="J66" s="16" t="s">
        <v>17</v>
      </c>
      <c r="K66" s="16" t="s">
        <v>16</v>
      </c>
      <c r="L66" s="7"/>
    </row>
    <row r="67" spans="1:12" ht="18">
      <c r="A67" s="19">
        <f t="shared" si="1"/>
        <v>65</v>
      </c>
      <c r="B67" s="16" t="s">
        <v>18</v>
      </c>
      <c r="C67" s="16" t="s">
        <v>8</v>
      </c>
      <c r="D67" s="16">
        <v>2.7</v>
      </c>
      <c r="E67" s="16" t="s">
        <v>86</v>
      </c>
      <c r="F67" s="16">
        <v>6.78</v>
      </c>
      <c r="G67" s="16" t="s">
        <v>63</v>
      </c>
      <c r="H67" s="30">
        <f t="shared" si="0"/>
        <v>18.306000000000001</v>
      </c>
      <c r="I67" s="16" t="s">
        <v>64</v>
      </c>
      <c r="J67" s="16" t="s">
        <v>17</v>
      </c>
      <c r="K67" s="16" t="s">
        <v>16</v>
      </c>
      <c r="L67" s="7"/>
    </row>
    <row r="68" spans="1:12" ht="18">
      <c r="A68" s="19">
        <f t="shared" si="1"/>
        <v>66</v>
      </c>
      <c r="B68" s="16" t="s">
        <v>18</v>
      </c>
      <c r="C68" s="16" t="s">
        <v>83</v>
      </c>
      <c r="D68" s="16">
        <v>2.7</v>
      </c>
      <c r="E68" s="16" t="s">
        <v>86</v>
      </c>
      <c r="F68" s="16">
        <v>56.9</v>
      </c>
      <c r="G68" s="16" t="s">
        <v>63</v>
      </c>
      <c r="H68" s="30">
        <f t="shared" ref="H68:H108" si="2">D68*F68</f>
        <v>153.63</v>
      </c>
      <c r="I68" s="16" t="s">
        <v>64</v>
      </c>
      <c r="J68" s="16" t="s">
        <v>17</v>
      </c>
      <c r="K68" s="16" t="s">
        <v>16</v>
      </c>
      <c r="L68" s="7"/>
    </row>
    <row r="69" spans="1:12" ht="18">
      <c r="A69" s="19">
        <f t="shared" ref="A69:A108" si="3">A68+1</f>
        <v>67</v>
      </c>
      <c r="B69" s="16" t="s">
        <v>18</v>
      </c>
      <c r="C69" s="16" t="s">
        <v>142</v>
      </c>
      <c r="D69" s="16">
        <v>2.7</v>
      </c>
      <c r="E69" s="16" t="s">
        <v>86</v>
      </c>
      <c r="F69" s="16">
        <v>12.64</v>
      </c>
      <c r="G69" s="16" t="s">
        <v>63</v>
      </c>
      <c r="H69" s="30">
        <f t="shared" si="2"/>
        <v>34.128000000000007</v>
      </c>
      <c r="I69" s="16" t="s">
        <v>64</v>
      </c>
      <c r="J69" s="16" t="s">
        <v>17</v>
      </c>
      <c r="K69" s="16" t="s">
        <v>16</v>
      </c>
      <c r="L69" s="7"/>
    </row>
    <row r="70" spans="1:12" ht="18">
      <c r="A70" s="19">
        <f t="shared" si="3"/>
        <v>68</v>
      </c>
      <c r="B70" s="16" t="s">
        <v>18</v>
      </c>
      <c r="C70" s="16" t="s">
        <v>9</v>
      </c>
      <c r="D70" s="16">
        <v>2.7</v>
      </c>
      <c r="E70" s="16" t="s">
        <v>86</v>
      </c>
      <c r="F70" s="16">
        <v>16.96</v>
      </c>
      <c r="G70" s="16" t="s">
        <v>63</v>
      </c>
      <c r="H70" s="30">
        <f t="shared" si="2"/>
        <v>45.792000000000009</v>
      </c>
      <c r="I70" s="16" t="s">
        <v>64</v>
      </c>
      <c r="J70" s="16" t="s">
        <v>17</v>
      </c>
      <c r="K70" s="16" t="s">
        <v>16</v>
      </c>
      <c r="L70" s="7"/>
    </row>
    <row r="71" spans="1:12" ht="18">
      <c r="A71" s="19">
        <f t="shared" si="3"/>
        <v>69</v>
      </c>
      <c r="B71" s="16" t="s">
        <v>18</v>
      </c>
      <c r="C71" s="16" t="s">
        <v>143</v>
      </c>
      <c r="D71" s="16">
        <v>2.7</v>
      </c>
      <c r="E71" s="16" t="s">
        <v>86</v>
      </c>
      <c r="F71" s="16">
        <v>53.65</v>
      </c>
      <c r="G71" s="16" t="s">
        <v>63</v>
      </c>
      <c r="H71" s="30">
        <f t="shared" si="2"/>
        <v>144.85500000000002</v>
      </c>
      <c r="I71" s="16" t="s">
        <v>64</v>
      </c>
      <c r="J71" s="16" t="s">
        <v>17</v>
      </c>
      <c r="K71" s="16" t="s">
        <v>16</v>
      </c>
      <c r="L71" s="7"/>
    </row>
    <row r="72" spans="1:12" ht="18">
      <c r="A72" s="19">
        <f t="shared" si="3"/>
        <v>70</v>
      </c>
      <c r="B72" s="16" t="s">
        <v>18</v>
      </c>
      <c r="C72" s="16" t="s">
        <v>15</v>
      </c>
      <c r="D72" s="16">
        <v>2.7</v>
      </c>
      <c r="E72" s="16" t="s">
        <v>86</v>
      </c>
      <c r="F72" s="16">
        <v>15.98</v>
      </c>
      <c r="G72" s="16" t="s">
        <v>63</v>
      </c>
      <c r="H72" s="30">
        <f t="shared" si="2"/>
        <v>43.146000000000001</v>
      </c>
      <c r="I72" s="16" t="s">
        <v>64</v>
      </c>
      <c r="J72" s="16" t="s">
        <v>17</v>
      </c>
      <c r="K72" s="16" t="s">
        <v>16</v>
      </c>
      <c r="L72" s="7"/>
    </row>
    <row r="73" spans="1:12" ht="18">
      <c r="A73" s="19">
        <f t="shared" si="3"/>
        <v>71</v>
      </c>
      <c r="B73" s="16" t="s">
        <v>18</v>
      </c>
      <c r="C73" s="16" t="s">
        <v>15</v>
      </c>
      <c r="D73" s="16">
        <v>2.7</v>
      </c>
      <c r="E73" s="16" t="s">
        <v>86</v>
      </c>
      <c r="F73" s="16">
        <v>13.37</v>
      </c>
      <c r="G73" s="16" t="s">
        <v>63</v>
      </c>
      <c r="H73" s="30">
        <f t="shared" si="2"/>
        <v>36.099000000000004</v>
      </c>
      <c r="I73" s="16" t="s">
        <v>64</v>
      </c>
      <c r="J73" s="16" t="s">
        <v>17</v>
      </c>
      <c r="K73" s="16" t="s">
        <v>16</v>
      </c>
      <c r="L73" s="7"/>
    </row>
    <row r="74" spans="1:12" ht="18">
      <c r="A74" s="19">
        <f t="shared" si="3"/>
        <v>72</v>
      </c>
      <c r="B74" s="16" t="s">
        <v>18</v>
      </c>
      <c r="C74" s="16" t="s">
        <v>15</v>
      </c>
      <c r="D74" s="16">
        <v>2.7</v>
      </c>
      <c r="E74" s="16" t="s">
        <v>86</v>
      </c>
      <c r="F74" s="16">
        <v>13.03</v>
      </c>
      <c r="G74" s="16" t="s">
        <v>63</v>
      </c>
      <c r="H74" s="30">
        <f t="shared" si="2"/>
        <v>35.180999999999997</v>
      </c>
      <c r="I74" s="16" t="s">
        <v>64</v>
      </c>
      <c r="J74" s="16" t="s">
        <v>17</v>
      </c>
      <c r="K74" s="16" t="s">
        <v>16</v>
      </c>
      <c r="L74" s="7"/>
    </row>
    <row r="75" spans="1:12" ht="18">
      <c r="A75" s="19">
        <f t="shared" si="3"/>
        <v>73</v>
      </c>
      <c r="B75" s="16" t="s">
        <v>18</v>
      </c>
      <c r="C75" s="16" t="s">
        <v>15</v>
      </c>
      <c r="D75" s="16">
        <v>2.7</v>
      </c>
      <c r="E75" s="16" t="s">
        <v>86</v>
      </c>
      <c r="F75" s="16">
        <v>13.28</v>
      </c>
      <c r="G75" s="16" t="s">
        <v>63</v>
      </c>
      <c r="H75" s="30">
        <f t="shared" si="2"/>
        <v>35.856000000000002</v>
      </c>
      <c r="I75" s="16" t="s">
        <v>64</v>
      </c>
      <c r="J75" s="16" t="s">
        <v>17</v>
      </c>
      <c r="K75" s="16" t="s">
        <v>16</v>
      </c>
      <c r="L75" s="7"/>
    </row>
    <row r="76" spans="1:12" ht="18">
      <c r="A76" s="19">
        <f t="shared" si="3"/>
        <v>74</v>
      </c>
      <c r="B76" s="16" t="s">
        <v>18</v>
      </c>
      <c r="C76" s="16" t="s">
        <v>144</v>
      </c>
      <c r="D76" s="16">
        <v>2.7</v>
      </c>
      <c r="E76" s="16" t="s">
        <v>86</v>
      </c>
      <c r="F76" s="16">
        <v>2.39</v>
      </c>
      <c r="G76" s="16" t="s">
        <v>63</v>
      </c>
      <c r="H76" s="30">
        <f t="shared" si="2"/>
        <v>6.4530000000000012</v>
      </c>
      <c r="I76" s="16" t="s">
        <v>64</v>
      </c>
      <c r="J76" s="16" t="s">
        <v>17</v>
      </c>
      <c r="K76" s="16" t="s">
        <v>16</v>
      </c>
      <c r="L76" s="7"/>
    </row>
    <row r="77" spans="1:12" ht="18">
      <c r="A77" s="19">
        <f t="shared" si="3"/>
        <v>75</v>
      </c>
      <c r="B77" s="16" t="s">
        <v>18</v>
      </c>
      <c r="C77" s="16" t="s">
        <v>145</v>
      </c>
      <c r="D77" s="16">
        <v>2.7</v>
      </c>
      <c r="E77" s="16" t="s">
        <v>86</v>
      </c>
      <c r="F77" s="16">
        <v>5.7</v>
      </c>
      <c r="G77" s="16" t="s">
        <v>63</v>
      </c>
      <c r="H77" s="30">
        <f t="shared" si="2"/>
        <v>15.390000000000002</v>
      </c>
      <c r="I77" s="16" t="s">
        <v>64</v>
      </c>
      <c r="J77" s="16" t="s">
        <v>17</v>
      </c>
      <c r="K77" s="16" t="s">
        <v>16</v>
      </c>
      <c r="L77" s="7"/>
    </row>
    <row r="78" spans="1:12" ht="18">
      <c r="A78" s="19">
        <f t="shared" si="3"/>
        <v>76</v>
      </c>
      <c r="B78" s="16" t="s">
        <v>18</v>
      </c>
      <c r="C78" s="16" t="s">
        <v>137</v>
      </c>
      <c r="D78" s="16">
        <v>2.7</v>
      </c>
      <c r="E78" s="16" t="s">
        <v>86</v>
      </c>
      <c r="F78" s="16">
        <v>4.6500000000000004</v>
      </c>
      <c r="G78" s="16" t="s">
        <v>63</v>
      </c>
      <c r="H78" s="30">
        <f t="shared" si="2"/>
        <v>12.555000000000001</v>
      </c>
      <c r="I78" s="16" t="s">
        <v>64</v>
      </c>
      <c r="J78" s="16" t="s">
        <v>17</v>
      </c>
      <c r="K78" s="16" t="s">
        <v>16</v>
      </c>
      <c r="L78" s="7"/>
    </row>
    <row r="79" spans="1:12" ht="18">
      <c r="A79" s="19">
        <f t="shared" si="3"/>
        <v>77</v>
      </c>
      <c r="B79" s="16" t="s">
        <v>18</v>
      </c>
      <c r="C79" s="16" t="s">
        <v>83</v>
      </c>
      <c r="D79" s="16">
        <v>2.7</v>
      </c>
      <c r="E79" s="16" t="s">
        <v>86</v>
      </c>
      <c r="F79" s="16">
        <v>34.67</v>
      </c>
      <c r="G79" s="16" t="s">
        <v>63</v>
      </c>
      <c r="H79" s="30">
        <f t="shared" si="2"/>
        <v>93.609000000000009</v>
      </c>
      <c r="I79" s="16" t="s">
        <v>64</v>
      </c>
      <c r="J79" s="16" t="s">
        <v>17</v>
      </c>
      <c r="K79" s="16" t="s">
        <v>16</v>
      </c>
      <c r="L79" s="7"/>
    </row>
    <row r="80" spans="1:12" ht="18">
      <c r="A80" s="19">
        <f t="shared" si="3"/>
        <v>78</v>
      </c>
      <c r="B80" s="16" t="s">
        <v>18</v>
      </c>
      <c r="C80" s="16" t="s">
        <v>83</v>
      </c>
      <c r="D80" s="16">
        <v>2.7</v>
      </c>
      <c r="E80" s="16" t="s">
        <v>86</v>
      </c>
      <c r="F80" s="16">
        <v>38.869999999999997</v>
      </c>
      <c r="G80" s="16" t="s">
        <v>63</v>
      </c>
      <c r="H80" s="30">
        <f t="shared" si="2"/>
        <v>104.949</v>
      </c>
      <c r="I80" s="16" t="s">
        <v>64</v>
      </c>
      <c r="J80" s="16" t="s">
        <v>17</v>
      </c>
      <c r="K80" s="16" t="s">
        <v>16</v>
      </c>
      <c r="L80" s="7"/>
    </row>
    <row r="81" spans="1:12" ht="18">
      <c r="A81" s="19">
        <f t="shared" si="3"/>
        <v>79</v>
      </c>
      <c r="B81" s="16" t="s">
        <v>18</v>
      </c>
      <c r="C81" s="16" t="s">
        <v>83</v>
      </c>
      <c r="D81" s="16">
        <v>2.7</v>
      </c>
      <c r="E81" s="16" t="s">
        <v>86</v>
      </c>
      <c r="F81" s="16">
        <v>53.09</v>
      </c>
      <c r="G81" s="16" t="s">
        <v>63</v>
      </c>
      <c r="H81" s="30">
        <f t="shared" si="2"/>
        <v>143.34300000000002</v>
      </c>
      <c r="I81" s="16" t="s">
        <v>64</v>
      </c>
      <c r="J81" s="16" t="s">
        <v>17</v>
      </c>
      <c r="K81" s="16" t="s">
        <v>16</v>
      </c>
      <c r="L81" s="7"/>
    </row>
    <row r="82" spans="1:12" ht="18">
      <c r="A82" s="19">
        <f t="shared" si="3"/>
        <v>80</v>
      </c>
      <c r="B82" s="16" t="s">
        <v>18</v>
      </c>
      <c r="C82" s="16" t="s">
        <v>83</v>
      </c>
      <c r="D82" s="16">
        <v>2.7</v>
      </c>
      <c r="E82" s="16" t="s">
        <v>86</v>
      </c>
      <c r="F82" s="16">
        <v>35.270000000000003</v>
      </c>
      <c r="G82" s="16" t="s">
        <v>63</v>
      </c>
      <c r="H82" s="30">
        <f t="shared" si="2"/>
        <v>95.229000000000013</v>
      </c>
      <c r="I82" s="16" t="s">
        <v>64</v>
      </c>
      <c r="J82" s="16" t="s">
        <v>17</v>
      </c>
      <c r="K82" s="16" t="s">
        <v>16</v>
      </c>
      <c r="L82" s="7"/>
    </row>
    <row r="83" spans="1:12" ht="18">
      <c r="A83" s="19">
        <f t="shared" si="3"/>
        <v>81</v>
      </c>
      <c r="B83" s="16" t="s">
        <v>18</v>
      </c>
      <c r="C83" s="16" t="s">
        <v>83</v>
      </c>
      <c r="D83" s="16">
        <v>2.7</v>
      </c>
      <c r="E83" s="16" t="s">
        <v>86</v>
      </c>
      <c r="F83" s="16">
        <v>37.76</v>
      </c>
      <c r="G83" s="16" t="s">
        <v>63</v>
      </c>
      <c r="H83" s="30">
        <f t="shared" si="2"/>
        <v>101.952</v>
      </c>
      <c r="I83" s="16" t="s">
        <v>64</v>
      </c>
      <c r="J83" s="16" t="s">
        <v>17</v>
      </c>
      <c r="K83" s="16" t="s">
        <v>16</v>
      </c>
      <c r="L83" s="7"/>
    </row>
    <row r="84" spans="1:12" ht="18">
      <c r="A84" s="19">
        <f t="shared" si="3"/>
        <v>82</v>
      </c>
      <c r="B84" s="16" t="s">
        <v>18</v>
      </c>
      <c r="C84" s="16" t="s">
        <v>83</v>
      </c>
      <c r="D84" s="16">
        <v>2.7</v>
      </c>
      <c r="E84" s="16" t="s">
        <v>86</v>
      </c>
      <c r="F84" s="16">
        <v>53.14</v>
      </c>
      <c r="G84" s="16" t="s">
        <v>63</v>
      </c>
      <c r="H84" s="30">
        <f t="shared" si="2"/>
        <v>143.47800000000001</v>
      </c>
      <c r="I84" s="16" t="s">
        <v>64</v>
      </c>
      <c r="J84" s="16" t="s">
        <v>17</v>
      </c>
      <c r="K84" s="16" t="s">
        <v>16</v>
      </c>
      <c r="L84" s="7"/>
    </row>
    <row r="85" spans="1:12" ht="18">
      <c r="A85" s="19">
        <f t="shared" si="3"/>
        <v>83</v>
      </c>
      <c r="B85" s="16" t="s">
        <v>18</v>
      </c>
      <c r="C85" s="16" t="s">
        <v>69</v>
      </c>
      <c r="D85" s="16">
        <v>2.7</v>
      </c>
      <c r="E85" s="16" t="s">
        <v>86</v>
      </c>
      <c r="F85" s="16">
        <v>8.0299999999999994</v>
      </c>
      <c r="G85" s="16" t="s">
        <v>63</v>
      </c>
      <c r="H85" s="30">
        <f t="shared" si="2"/>
        <v>21.681000000000001</v>
      </c>
      <c r="I85" s="16" t="s">
        <v>64</v>
      </c>
      <c r="J85" s="16" t="s">
        <v>17</v>
      </c>
      <c r="K85" s="16" t="s">
        <v>16</v>
      </c>
      <c r="L85" s="7"/>
    </row>
    <row r="86" spans="1:12" ht="18">
      <c r="A86" s="19">
        <f t="shared" si="3"/>
        <v>84</v>
      </c>
      <c r="B86" s="16" t="s">
        <v>18</v>
      </c>
      <c r="C86" s="16" t="s">
        <v>68</v>
      </c>
      <c r="D86" s="16">
        <v>2.7</v>
      </c>
      <c r="E86" s="16" t="s">
        <v>86</v>
      </c>
      <c r="F86" s="16">
        <v>12.73</v>
      </c>
      <c r="G86" s="16" t="s">
        <v>63</v>
      </c>
      <c r="H86" s="30">
        <f t="shared" si="2"/>
        <v>34.371000000000002</v>
      </c>
      <c r="I86" s="16" t="s">
        <v>64</v>
      </c>
      <c r="J86" s="16" t="s">
        <v>17</v>
      </c>
      <c r="K86" s="16" t="s">
        <v>16</v>
      </c>
      <c r="L86" s="7"/>
    </row>
    <row r="87" spans="1:12" ht="18">
      <c r="A87" s="19">
        <f t="shared" si="3"/>
        <v>85</v>
      </c>
      <c r="B87" s="16" t="s">
        <v>18</v>
      </c>
      <c r="C87" s="16" t="s">
        <v>9</v>
      </c>
      <c r="D87" s="16">
        <v>2.7</v>
      </c>
      <c r="E87" s="16" t="s">
        <v>86</v>
      </c>
      <c r="F87" s="16">
        <v>16.75</v>
      </c>
      <c r="G87" s="16" t="s">
        <v>63</v>
      </c>
      <c r="H87" s="30">
        <f t="shared" si="2"/>
        <v>45.225000000000001</v>
      </c>
      <c r="I87" s="16" t="s">
        <v>64</v>
      </c>
      <c r="J87" s="16" t="s">
        <v>17</v>
      </c>
      <c r="K87" s="16" t="s">
        <v>16</v>
      </c>
      <c r="L87" s="7"/>
    </row>
    <row r="88" spans="1:12" ht="18">
      <c r="A88" s="19">
        <f t="shared" si="3"/>
        <v>86</v>
      </c>
      <c r="B88" s="16" t="s">
        <v>18</v>
      </c>
      <c r="C88" s="16" t="s">
        <v>83</v>
      </c>
      <c r="D88" s="16">
        <v>2.7</v>
      </c>
      <c r="E88" s="16" t="s">
        <v>86</v>
      </c>
      <c r="F88" s="16">
        <v>53.18</v>
      </c>
      <c r="G88" s="16" t="s">
        <v>63</v>
      </c>
      <c r="H88" s="30">
        <f t="shared" si="2"/>
        <v>143.58600000000001</v>
      </c>
      <c r="I88" s="16" t="s">
        <v>64</v>
      </c>
      <c r="J88" s="16" t="s">
        <v>17</v>
      </c>
      <c r="K88" s="16" t="s">
        <v>16</v>
      </c>
      <c r="L88" s="7"/>
    </row>
    <row r="89" spans="1:12" ht="18">
      <c r="A89" s="19">
        <f t="shared" si="3"/>
        <v>87</v>
      </c>
      <c r="B89" s="16" t="s">
        <v>18</v>
      </c>
      <c r="C89" s="16" t="s">
        <v>83</v>
      </c>
      <c r="D89" s="16">
        <v>2.7</v>
      </c>
      <c r="E89" s="16" t="s">
        <v>86</v>
      </c>
      <c r="F89" s="16">
        <v>50.99</v>
      </c>
      <c r="G89" s="16" t="s">
        <v>63</v>
      </c>
      <c r="H89" s="30">
        <f t="shared" si="2"/>
        <v>137.673</v>
      </c>
      <c r="I89" s="16" t="s">
        <v>64</v>
      </c>
      <c r="J89" s="16" t="s">
        <v>17</v>
      </c>
      <c r="K89" s="16" t="s">
        <v>16</v>
      </c>
      <c r="L89" s="7"/>
    </row>
    <row r="90" spans="1:12" ht="18">
      <c r="A90" s="19">
        <f t="shared" si="3"/>
        <v>88</v>
      </c>
      <c r="B90" s="16" t="s">
        <v>146</v>
      </c>
      <c r="C90" s="16" t="s">
        <v>147</v>
      </c>
      <c r="D90" s="16">
        <v>2.7</v>
      </c>
      <c r="E90" s="16" t="s">
        <v>86</v>
      </c>
      <c r="F90" s="16">
        <v>95.03</v>
      </c>
      <c r="G90" s="16" t="s">
        <v>63</v>
      </c>
      <c r="H90" s="30">
        <f t="shared" si="2"/>
        <v>256.58100000000002</v>
      </c>
      <c r="I90" s="16" t="s">
        <v>64</v>
      </c>
      <c r="J90" s="16" t="s">
        <v>17</v>
      </c>
      <c r="K90" s="16" t="s">
        <v>16</v>
      </c>
      <c r="L90" s="7"/>
    </row>
    <row r="91" spans="1:12" ht="18">
      <c r="A91" s="19">
        <f t="shared" si="3"/>
        <v>89</v>
      </c>
      <c r="B91" s="16" t="s">
        <v>146</v>
      </c>
      <c r="C91" s="16" t="s">
        <v>147</v>
      </c>
      <c r="D91" s="16">
        <v>2.7</v>
      </c>
      <c r="E91" s="16" t="s">
        <v>86</v>
      </c>
      <c r="F91" s="16">
        <v>73.400000000000006</v>
      </c>
      <c r="G91" s="16" t="s">
        <v>63</v>
      </c>
      <c r="H91" s="30">
        <f t="shared" si="2"/>
        <v>198.18000000000004</v>
      </c>
      <c r="I91" s="16" t="s">
        <v>64</v>
      </c>
      <c r="J91" s="16" t="s">
        <v>17</v>
      </c>
      <c r="K91" s="16" t="s">
        <v>16</v>
      </c>
      <c r="L91" s="7"/>
    </row>
    <row r="92" spans="1:12" ht="18">
      <c r="A92" s="19">
        <f t="shared" si="3"/>
        <v>90</v>
      </c>
      <c r="B92" s="16" t="s">
        <v>146</v>
      </c>
      <c r="C92" s="16" t="s">
        <v>83</v>
      </c>
      <c r="D92" s="16">
        <v>2.7</v>
      </c>
      <c r="E92" s="16" t="s">
        <v>86</v>
      </c>
      <c r="F92" s="16">
        <v>53.56</v>
      </c>
      <c r="G92" s="16" t="s">
        <v>63</v>
      </c>
      <c r="H92" s="30">
        <f t="shared" si="2"/>
        <v>144.61200000000002</v>
      </c>
      <c r="I92" s="16" t="s">
        <v>64</v>
      </c>
      <c r="J92" s="16" t="s">
        <v>17</v>
      </c>
      <c r="K92" s="16" t="s">
        <v>16</v>
      </c>
      <c r="L92" s="7"/>
    </row>
    <row r="93" spans="1:12" ht="18">
      <c r="A93" s="19">
        <f t="shared" si="3"/>
        <v>91</v>
      </c>
      <c r="B93" s="16" t="s">
        <v>146</v>
      </c>
      <c r="C93" s="16" t="s">
        <v>148</v>
      </c>
      <c r="D93" s="16">
        <v>2.7</v>
      </c>
      <c r="E93" s="16" t="s">
        <v>86</v>
      </c>
      <c r="F93" s="16">
        <v>18.43</v>
      </c>
      <c r="G93" s="16" t="s">
        <v>63</v>
      </c>
      <c r="H93" s="30">
        <f t="shared" si="2"/>
        <v>49.761000000000003</v>
      </c>
      <c r="I93" s="16" t="s">
        <v>64</v>
      </c>
      <c r="J93" s="16" t="s">
        <v>17</v>
      </c>
      <c r="K93" s="16" t="s">
        <v>16</v>
      </c>
      <c r="L93" s="7"/>
    </row>
    <row r="94" spans="1:12" ht="18">
      <c r="A94" s="19">
        <f t="shared" si="3"/>
        <v>92</v>
      </c>
      <c r="B94" s="16" t="s">
        <v>146</v>
      </c>
      <c r="C94" s="16" t="s">
        <v>83</v>
      </c>
      <c r="D94" s="16">
        <v>2.7</v>
      </c>
      <c r="E94" s="16" t="s">
        <v>86</v>
      </c>
      <c r="F94" s="16">
        <v>53.46</v>
      </c>
      <c r="G94" s="16" t="s">
        <v>63</v>
      </c>
      <c r="H94" s="30">
        <f t="shared" si="2"/>
        <v>144.34200000000001</v>
      </c>
      <c r="I94" s="16" t="s">
        <v>64</v>
      </c>
      <c r="J94" s="16" t="s">
        <v>17</v>
      </c>
      <c r="K94" s="16" t="s">
        <v>16</v>
      </c>
      <c r="L94" s="7"/>
    </row>
    <row r="95" spans="1:12" ht="18">
      <c r="A95" s="19">
        <f t="shared" si="3"/>
        <v>93</v>
      </c>
      <c r="B95" s="16" t="s">
        <v>146</v>
      </c>
      <c r="C95" s="16" t="s">
        <v>83</v>
      </c>
      <c r="D95" s="16">
        <v>2.7</v>
      </c>
      <c r="E95" s="16" t="s">
        <v>86</v>
      </c>
      <c r="F95" s="16">
        <v>74.88</v>
      </c>
      <c r="G95" s="16" t="s">
        <v>63</v>
      </c>
      <c r="H95" s="30">
        <f t="shared" si="2"/>
        <v>202.17599999999999</v>
      </c>
      <c r="I95" s="16" t="s">
        <v>64</v>
      </c>
      <c r="J95" s="16" t="s">
        <v>17</v>
      </c>
      <c r="K95" s="16" t="s">
        <v>16</v>
      </c>
      <c r="L95" s="7"/>
    </row>
    <row r="96" spans="1:12" ht="18">
      <c r="A96" s="19">
        <f t="shared" si="3"/>
        <v>94</v>
      </c>
      <c r="B96" s="16" t="s">
        <v>146</v>
      </c>
      <c r="C96" s="16" t="s">
        <v>123</v>
      </c>
      <c r="D96" s="16">
        <v>2.7</v>
      </c>
      <c r="E96" s="16" t="s">
        <v>86</v>
      </c>
      <c r="F96" s="16">
        <v>15.44</v>
      </c>
      <c r="G96" s="16" t="s">
        <v>63</v>
      </c>
      <c r="H96" s="30">
        <f t="shared" si="2"/>
        <v>41.688000000000002</v>
      </c>
      <c r="I96" s="16" t="s">
        <v>64</v>
      </c>
      <c r="J96" s="16" t="s">
        <v>17</v>
      </c>
      <c r="K96" s="16" t="s">
        <v>16</v>
      </c>
      <c r="L96" s="7"/>
    </row>
    <row r="97" spans="1:12" ht="18">
      <c r="A97" s="19">
        <f t="shared" si="3"/>
        <v>95</v>
      </c>
      <c r="B97" s="16" t="s">
        <v>146</v>
      </c>
      <c r="C97" s="16" t="s">
        <v>137</v>
      </c>
      <c r="D97" s="16">
        <v>2.7</v>
      </c>
      <c r="E97" s="16" t="s">
        <v>86</v>
      </c>
      <c r="F97" s="16">
        <v>5</v>
      </c>
      <c r="G97" s="16" t="s">
        <v>63</v>
      </c>
      <c r="H97" s="30">
        <f t="shared" si="2"/>
        <v>13.5</v>
      </c>
      <c r="I97" s="16" t="s">
        <v>64</v>
      </c>
      <c r="J97" s="16" t="s">
        <v>17</v>
      </c>
      <c r="K97" s="16" t="s">
        <v>16</v>
      </c>
      <c r="L97" s="7"/>
    </row>
    <row r="98" spans="1:12" ht="18">
      <c r="A98" s="19">
        <f t="shared" si="3"/>
        <v>96</v>
      </c>
      <c r="B98" s="16" t="s">
        <v>146</v>
      </c>
      <c r="C98" s="16" t="s">
        <v>69</v>
      </c>
      <c r="D98" s="16">
        <v>2.7</v>
      </c>
      <c r="E98" s="16" t="s">
        <v>86</v>
      </c>
      <c r="F98" s="16">
        <v>12.06</v>
      </c>
      <c r="G98" s="16" t="s">
        <v>63</v>
      </c>
      <c r="H98" s="30">
        <f t="shared" si="2"/>
        <v>32.562000000000005</v>
      </c>
      <c r="I98" s="16" t="s">
        <v>64</v>
      </c>
      <c r="J98" s="16" t="s">
        <v>17</v>
      </c>
      <c r="K98" s="16" t="s">
        <v>16</v>
      </c>
      <c r="L98" s="7"/>
    </row>
    <row r="99" spans="1:12" ht="18">
      <c r="A99" s="19">
        <f t="shared" si="3"/>
        <v>97</v>
      </c>
      <c r="B99" s="16" t="s">
        <v>146</v>
      </c>
      <c r="C99" s="16" t="s">
        <v>68</v>
      </c>
      <c r="D99" s="16">
        <v>2.7</v>
      </c>
      <c r="E99" s="16" t="s">
        <v>86</v>
      </c>
      <c r="F99" s="16">
        <v>12.47</v>
      </c>
      <c r="G99" s="16" t="s">
        <v>63</v>
      </c>
      <c r="H99" s="30">
        <f t="shared" si="2"/>
        <v>33.669000000000004</v>
      </c>
      <c r="I99" s="16" t="s">
        <v>64</v>
      </c>
      <c r="J99" s="16" t="s">
        <v>17</v>
      </c>
      <c r="K99" s="16" t="s">
        <v>16</v>
      </c>
      <c r="L99" s="7"/>
    </row>
    <row r="100" spans="1:12" ht="18">
      <c r="A100" s="19">
        <f t="shared" si="3"/>
        <v>98</v>
      </c>
      <c r="B100" s="16" t="s">
        <v>146</v>
      </c>
      <c r="C100" s="16" t="s">
        <v>83</v>
      </c>
      <c r="D100" s="16">
        <v>2.7</v>
      </c>
      <c r="E100" s="16" t="s">
        <v>86</v>
      </c>
      <c r="F100" s="16">
        <v>52.45</v>
      </c>
      <c r="G100" s="16" t="s">
        <v>63</v>
      </c>
      <c r="H100" s="30">
        <f t="shared" si="2"/>
        <v>141.61500000000001</v>
      </c>
      <c r="I100" s="16" t="s">
        <v>64</v>
      </c>
      <c r="J100" s="16" t="s">
        <v>17</v>
      </c>
      <c r="K100" s="16" t="s">
        <v>16</v>
      </c>
      <c r="L100" s="7"/>
    </row>
    <row r="101" spans="1:12" ht="18">
      <c r="A101" s="19">
        <f t="shared" si="3"/>
        <v>99</v>
      </c>
      <c r="B101" s="16" t="s">
        <v>146</v>
      </c>
      <c r="C101" s="16" t="s">
        <v>83</v>
      </c>
      <c r="D101" s="16">
        <v>2.7</v>
      </c>
      <c r="E101" s="16" t="s">
        <v>86</v>
      </c>
      <c r="F101" s="16">
        <v>19.62</v>
      </c>
      <c r="G101" s="16" t="s">
        <v>63</v>
      </c>
      <c r="H101" s="30">
        <f t="shared" si="2"/>
        <v>52.974000000000004</v>
      </c>
      <c r="I101" s="16" t="s">
        <v>64</v>
      </c>
      <c r="J101" s="16" t="s">
        <v>17</v>
      </c>
      <c r="K101" s="16" t="s">
        <v>16</v>
      </c>
      <c r="L101" s="7"/>
    </row>
    <row r="102" spans="1:12" ht="18">
      <c r="A102" s="19">
        <f t="shared" si="3"/>
        <v>100</v>
      </c>
      <c r="B102" s="16" t="s">
        <v>146</v>
      </c>
      <c r="C102" s="16" t="s">
        <v>83</v>
      </c>
      <c r="D102" s="16">
        <v>2.7</v>
      </c>
      <c r="E102" s="16" t="s">
        <v>86</v>
      </c>
      <c r="F102" s="16">
        <v>53.42</v>
      </c>
      <c r="G102" s="16" t="s">
        <v>63</v>
      </c>
      <c r="H102" s="30">
        <f t="shared" si="2"/>
        <v>144.23400000000001</v>
      </c>
      <c r="I102" s="16" t="s">
        <v>64</v>
      </c>
      <c r="J102" s="16" t="s">
        <v>17</v>
      </c>
      <c r="K102" s="16" t="s">
        <v>16</v>
      </c>
      <c r="L102" s="7"/>
    </row>
    <row r="103" spans="1:12" ht="18">
      <c r="A103" s="19">
        <f t="shared" si="3"/>
        <v>101</v>
      </c>
      <c r="B103" s="16" t="s">
        <v>146</v>
      </c>
      <c r="C103" s="16" t="s">
        <v>83</v>
      </c>
      <c r="D103" s="16">
        <v>2.7</v>
      </c>
      <c r="E103" s="16" t="s">
        <v>86</v>
      </c>
      <c r="F103" s="16">
        <v>53.48</v>
      </c>
      <c r="G103" s="16" t="s">
        <v>63</v>
      </c>
      <c r="H103" s="30">
        <f t="shared" si="2"/>
        <v>144.39600000000002</v>
      </c>
      <c r="I103" s="16" t="s">
        <v>64</v>
      </c>
      <c r="J103" s="16" t="s">
        <v>17</v>
      </c>
      <c r="K103" s="16" t="s">
        <v>16</v>
      </c>
      <c r="L103" s="7"/>
    </row>
    <row r="104" spans="1:12" ht="18">
      <c r="A104" s="19">
        <f t="shared" si="3"/>
        <v>102</v>
      </c>
      <c r="B104" s="16" t="s">
        <v>146</v>
      </c>
      <c r="C104" s="16" t="s">
        <v>11</v>
      </c>
      <c r="D104" s="16">
        <v>2.7</v>
      </c>
      <c r="E104" s="16" t="s">
        <v>86</v>
      </c>
      <c r="F104" s="16">
        <v>19.649999999999999</v>
      </c>
      <c r="G104" s="16" t="s">
        <v>63</v>
      </c>
      <c r="H104" s="30">
        <f t="shared" si="2"/>
        <v>53.055</v>
      </c>
      <c r="I104" s="16" t="s">
        <v>64</v>
      </c>
      <c r="J104" s="16" t="s">
        <v>17</v>
      </c>
      <c r="K104" s="16" t="s">
        <v>16</v>
      </c>
      <c r="L104" s="7"/>
    </row>
    <row r="105" spans="1:12" ht="18">
      <c r="A105" s="19">
        <f t="shared" si="3"/>
        <v>103</v>
      </c>
      <c r="B105" s="16" t="s">
        <v>146</v>
      </c>
      <c r="C105" s="16" t="s">
        <v>83</v>
      </c>
      <c r="D105" s="16">
        <v>2.7</v>
      </c>
      <c r="E105" s="16" t="s">
        <v>86</v>
      </c>
      <c r="F105" s="16">
        <v>53.02</v>
      </c>
      <c r="G105" s="16" t="s">
        <v>63</v>
      </c>
      <c r="H105" s="30">
        <f t="shared" si="2"/>
        <v>143.15400000000002</v>
      </c>
      <c r="I105" s="16" t="s">
        <v>64</v>
      </c>
      <c r="J105" s="16" t="s">
        <v>17</v>
      </c>
      <c r="K105" s="16" t="s">
        <v>16</v>
      </c>
      <c r="L105" s="7"/>
    </row>
    <row r="106" spans="1:12" ht="18">
      <c r="A106" s="19">
        <f t="shared" si="3"/>
        <v>104</v>
      </c>
      <c r="B106" s="16" t="s">
        <v>146</v>
      </c>
      <c r="C106" s="16" t="s">
        <v>149</v>
      </c>
      <c r="D106" s="16">
        <v>2.5</v>
      </c>
      <c r="E106" s="16" t="s">
        <v>86</v>
      </c>
      <c r="F106" s="16">
        <v>18.93</v>
      </c>
      <c r="G106" s="16" t="s">
        <v>63</v>
      </c>
      <c r="H106" s="30">
        <f t="shared" si="2"/>
        <v>47.325000000000003</v>
      </c>
      <c r="I106" s="16" t="s">
        <v>64</v>
      </c>
      <c r="J106" s="16" t="s">
        <v>17</v>
      </c>
      <c r="K106" s="16" t="s">
        <v>16</v>
      </c>
      <c r="L106" s="7"/>
    </row>
    <row r="107" spans="1:12" ht="18">
      <c r="A107" s="19">
        <f t="shared" si="3"/>
        <v>105</v>
      </c>
      <c r="B107" s="16" t="s">
        <v>146</v>
      </c>
      <c r="C107" s="16" t="s">
        <v>149</v>
      </c>
      <c r="D107" s="16">
        <v>2.5</v>
      </c>
      <c r="E107" s="16" t="s">
        <v>86</v>
      </c>
      <c r="F107" s="16">
        <v>14.76</v>
      </c>
      <c r="G107" s="16" t="s">
        <v>63</v>
      </c>
      <c r="H107" s="30">
        <f t="shared" si="2"/>
        <v>36.9</v>
      </c>
      <c r="I107" s="16" t="s">
        <v>64</v>
      </c>
      <c r="J107" s="16" t="s">
        <v>17</v>
      </c>
      <c r="K107" s="16" t="s">
        <v>16</v>
      </c>
      <c r="L107" s="7"/>
    </row>
    <row r="108" spans="1:12" ht="18">
      <c r="A108" s="19">
        <f t="shared" si="3"/>
        <v>106</v>
      </c>
      <c r="B108" s="16" t="s">
        <v>146</v>
      </c>
      <c r="C108" s="16" t="s">
        <v>145</v>
      </c>
      <c r="D108" s="16">
        <v>2.7</v>
      </c>
      <c r="E108" s="16" t="s">
        <v>86</v>
      </c>
      <c r="F108" s="16">
        <v>11.94</v>
      </c>
      <c r="G108" s="16" t="s">
        <v>63</v>
      </c>
      <c r="H108" s="30">
        <f t="shared" si="2"/>
        <v>32.238</v>
      </c>
      <c r="I108" s="16" t="s">
        <v>64</v>
      </c>
      <c r="J108" s="16" t="s">
        <v>17</v>
      </c>
      <c r="K108" s="16" t="s">
        <v>16</v>
      </c>
      <c r="L108" s="7"/>
    </row>
    <row r="109" spans="1:12" ht="18">
      <c r="A109" s="19"/>
      <c r="B109" s="65" t="s">
        <v>60</v>
      </c>
      <c r="C109" s="65"/>
      <c r="D109" s="65"/>
      <c r="E109" s="65"/>
      <c r="F109" s="15">
        <f>SUM(F3:F108)</f>
        <v>3537.3600000000006</v>
      </c>
      <c r="G109" s="15" t="s">
        <v>156</v>
      </c>
      <c r="H109" s="31">
        <f>SUM(H3:H108)</f>
        <v>9860.2530000000006</v>
      </c>
      <c r="I109" s="15" t="s">
        <v>157</v>
      </c>
      <c r="J109" s="66" t="s">
        <v>164</v>
      </c>
      <c r="K109" s="67"/>
      <c r="L109" s="35"/>
    </row>
    <row r="110" spans="1:12" ht="18">
      <c r="A110" s="19"/>
      <c r="B110" s="53" t="s">
        <v>62</v>
      </c>
      <c r="C110" s="53"/>
      <c r="D110" s="53"/>
      <c r="E110" s="53"/>
      <c r="F110" s="16">
        <f>SUM(F3:F12)+SUM(F24:F60)+SUM(F62:F108)</f>
        <v>3407.88</v>
      </c>
      <c r="G110" s="15" t="s">
        <v>156</v>
      </c>
      <c r="H110" s="30">
        <f>SUM(H3:H12)+SUM(H24:H60)+SUM(H62:H108)</f>
        <v>9492.3820000000014</v>
      </c>
      <c r="I110" s="16" t="s">
        <v>64</v>
      </c>
      <c r="J110" s="70" t="s">
        <v>166</v>
      </c>
      <c r="K110" s="71"/>
      <c r="L110" s="35"/>
    </row>
    <row r="111" spans="1:12" ht="18">
      <c r="A111" s="19"/>
      <c r="B111" s="65" t="s">
        <v>158</v>
      </c>
      <c r="C111" s="65"/>
      <c r="D111" s="65"/>
      <c r="E111" s="65"/>
      <c r="F111" s="15">
        <f>SUM(F13:F23)+F61</f>
        <v>129.48000000000002</v>
      </c>
      <c r="G111" s="15" t="s">
        <v>156</v>
      </c>
      <c r="H111" s="15">
        <f>SUM(H13:H23)+H61</f>
        <v>367.87099999999998</v>
      </c>
      <c r="I111" s="15" t="s">
        <v>157</v>
      </c>
      <c r="J111" s="68" t="s">
        <v>165</v>
      </c>
      <c r="K111" s="69"/>
      <c r="L111" s="35"/>
    </row>
    <row r="112" spans="1:12" ht="15.6">
      <c r="A112" s="19"/>
      <c r="B112" s="7"/>
      <c r="C112" s="7"/>
      <c r="D112" s="7"/>
      <c r="E112" s="7"/>
      <c r="F112" s="7"/>
      <c r="G112" s="7"/>
      <c r="H112" s="29"/>
      <c r="I112" s="7"/>
      <c r="J112" s="7"/>
      <c r="K112" s="7"/>
      <c r="L112" s="7"/>
    </row>
    <row r="113" spans="1:12" ht="18">
      <c r="A113" s="19"/>
      <c r="B113" s="16" t="s">
        <v>18</v>
      </c>
      <c r="C113" s="16" t="s">
        <v>150</v>
      </c>
      <c r="D113" s="16"/>
      <c r="E113" s="16"/>
      <c r="F113" s="16">
        <v>138.19999999999999</v>
      </c>
      <c r="G113" s="16" t="s">
        <v>63</v>
      </c>
      <c r="H113" s="30"/>
      <c r="I113" s="16"/>
      <c r="J113" s="16" t="s">
        <v>17</v>
      </c>
      <c r="K113" s="16" t="s">
        <v>16</v>
      </c>
      <c r="L113" s="7"/>
    </row>
    <row r="114" spans="1:12" ht="18">
      <c r="A114" s="19"/>
      <c r="B114" s="16" t="s">
        <v>146</v>
      </c>
      <c r="C114" s="16" t="s">
        <v>150</v>
      </c>
      <c r="D114" s="16"/>
      <c r="E114" s="16"/>
      <c r="F114" s="16">
        <v>77</v>
      </c>
      <c r="G114" s="16" t="s">
        <v>63</v>
      </c>
      <c r="H114" s="30"/>
      <c r="I114" s="16"/>
      <c r="J114" s="16" t="s">
        <v>17</v>
      </c>
      <c r="K114" s="16" t="s">
        <v>16</v>
      </c>
      <c r="L114" s="7"/>
    </row>
    <row r="115" spans="1:12" ht="18">
      <c r="A115" s="19"/>
      <c r="B115" s="16" t="s">
        <v>13</v>
      </c>
      <c r="C115" s="16" t="s">
        <v>43</v>
      </c>
      <c r="D115" s="16"/>
      <c r="E115" s="16"/>
      <c r="F115" s="16">
        <v>38.28</v>
      </c>
      <c r="G115" s="16" t="s">
        <v>24</v>
      </c>
      <c r="H115" s="16"/>
      <c r="I115" s="16"/>
      <c r="J115" s="16" t="s">
        <v>14</v>
      </c>
      <c r="K115" s="16" t="s">
        <v>6</v>
      </c>
      <c r="L115" s="7"/>
    </row>
    <row r="116" spans="1:12" ht="18">
      <c r="A116" s="19"/>
      <c r="B116" s="7" t="s">
        <v>13</v>
      </c>
      <c r="C116" s="7" t="s">
        <v>19</v>
      </c>
      <c r="D116" s="7"/>
      <c r="E116" s="7"/>
      <c r="F116" s="7">
        <f>8150+4875</f>
        <v>13025</v>
      </c>
      <c r="G116" s="7" t="s">
        <v>24</v>
      </c>
      <c r="H116" s="29"/>
      <c r="I116" s="7"/>
      <c r="J116" s="7" t="s">
        <v>14</v>
      </c>
      <c r="K116" s="7" t="s">
        <v>6</v>
      </c>
      <c r="L116" s="7" t="s">
        <v>92</v>
      </c>
    </row>
    <row r="117" spans="1:12">
      <c r="A117" s="19"/>
      <c r="H117" s="3"/>
    </row>
    <row r="118" spans="1:12" ht="15.6">
      <c r="B118" s="2"/>
      <c r="C118" s="2"/>
      <c r="D118" s="2"/>
      <c r="E118" s="2"/>
      <c r="F118" s="2"/>
      <c r="G118" s="2"/>
      <c r="H118" s="4"/>
      <c r="I118" s="2"/>
      <c r="J118" s="2"/>
      <c r="K118" s="2"/>
      <c r="L118" s="2"/>
    </row>
    <row r="119" spans="1:12" ht="15.6">
      <c r="B119" s="2"/>
      <c r="C119" s="2"/>
      <c r="D119" s="2"/>
      <c r="E119" s="2"/>
      <c r="F119" s="2"/>
      <c r="G119" s="2"/>
      <c r="H119" s="4"/>
      <c r="I119" s="2"/>
      <c r="J119" s="2"/>
      <c r="K119" s="2"/>
      <c r="L119" s="2"/>
    </row>
    <row r="120" spans="1:12" ht="15.6">
      <c r="B120" s="2"/>
      <c r="C120" s="2"/>
      <c r="D120" s="2"/>
      <c r="E120" s="2"/>
      <c r="F120" s="2"/>
      <c r="G120" s="2"/>
      <c r="H120" s="4"/>
      <c r="I120" s="2"/>
      <c r="J120" s="2"/>
      <c r="K120" s="2"/>
      <c r="L120" s="2"/>
    </row>
    <row r="121" spans="1:12" ht="15.6">
      <c r="B121" s="2"/>
      <c r="C121" s="2"/>
      <c r="D121" s="2"/>
      <c r="E121" s="2"/>
      <c r="F121" s="2"/>
      <c r="G121" s="2"/>
      <c r="H121" s="4"/>
      <c r="I121" s="2"/>
      <c r="J121" s="2"/>
      <c r="K121" s="2"/>
      <c r="L121" s="2"/>
    </row>
    <row r="122" spans="1:12" ht="15.6">
      <c r="B122" s="2"/>
      <c r="C122" s="2"/>
      <c r="D122" s="2"/>
      <c r="E122" s="2"/>
      <c r="F122" s="2"/>
      <c r="G122" s="2"/>
      <c r="H122" s="4"/>
      <c r="I122" s="2"/>
      <c r="J122" s="2"/>
      <c r="K122" s="2"/>
      <c r="L122" s="2"/>
    </row>
    <row r="123" spans="1:12" ht="15.6">
      <c r="B123" s="2"/>
      <c r="C123" s="2"/>
      <c r="D123" s="2"/>
      <c r="E123" s="2"/>
      <c r="F123" s="2"/>
      <c r="G123" s="2"/>
      <c r="H123" s="4"/>
      <c r="I123" s="2"/>
      <c r="J123" s="2"/>
      <c r="K123" s="2"/>
      <c r="L123" s="2"/>
    </row>
    <row r="124" spans="1:12" ht="15.6">
      <c r="B124" s="2"/>
      <c r="C124" s="2"/>
      <c r="D124" s="2"/>
      <c r="E124" s="2"/>
      <c r="F124" s="2"/>
      <c r="G124" s="2"/>
      <c r="H124" s="4"/>
      <c r="I124" s="2"/>
      <c r="J124" s="2"/>
      <c r="K124" s="2"/>
      <c r="L124" s="2"/>
    </row>
    <row r="125" spans="1:12" ht="15.6">
      <c r="B125" s="2"/>
      <c r="C125" s="2"/>
      <c r="D125" s="2"/>
      <c r="E125" s="2"/>
      <c r="F125" s="2"/>
      <c r="G125" s="2"/>
      <c r="H125" s="4"/>
      <c r="I125" s="2"/>
      <c r="J125" s="2"/>
      <c r="K125" s="2"/>
      <c r="L125" s="2"/>
    </row>
    <row r="126" spans="1:12" ht="15.6">
      <c r="B126" s="2"/>
      <c r="C126" s="2"/>
      <c r="D126" s="2"/>
      <c r="E126" s="2"/>
      <c r="F126" s="2"/>
      <c r="G126" s="2"/>
      <c r="H126" s="4"/>
      <c r="I126" s="2"/>
      <c r="J126" s="2"/>
      <c r="K126" s="2"/>
      <c r="L126" s="2"/>
    </row>
    <row r="127" spans="1:12" ht="15.6">
      <c r="B127" s="2"/>
      <c r="C127" s="2"/>
      <c r="D127" s="2"/>
      <c r="E127" s="2"/>
      <c r="F127" s="2"/>
      <c r="G127" s="2"/>
      <c r="H127" s="4"/>
      <c r="I127" s="2"/>
      <c r="J127" s="2"/>
      <c r="K127" s="2"/>
      <c r="L127" s="2"/>
    </row>
    <row r="128" spans="1:12" ht="15.6">
      <c r="B128" s="2"/>
      <c r="C128" s="2"/>
      <c r="D128" s="2"/>
      <c r="E128" s="2"/>
      <c r="F128" s="2"/>
      <c r="G128" s="2"/>
      <c r="H128" s="4"/>
      <c r="I128" s="2"/>
      <c r="J128" s="2"/>
      <c r="K128" s="2"/>
      <c r="L128" s="2"/>
    </row>
    <row r="129" spans="2:12" ht="15.6">
      <c r="B129" s="2"/>
      <c r="C129" s="2"/>
      <c r="D129" s="2"/>
      <c r="E129" s="2"/>
      <c r="F129" s="2"/>
      <c r="G129" s="2"/>
      <c r="H129" s="4"/>
      <c r="I129" s="2"/>
      <c r="J129" s="2"/>
      <c r="K129" s="2"/>
      <c r="L129" s="2"/>
    </row>
    <row r="130" spans="2:12" ht="15.6">
      <c r="B130" s="2"/>
      <c r="C130" s="2"/>
      <c r="D130" s="2"/>
      <c r="E130" s="2"/>
      <c r="F130" s="2"/>
      <c r="G130" s="2"/>
      <c r="H130" s="4"/>
      <c r="I130" s="2"/>
      <c r="J130" s="2"/>
      <c r="K130" s="2"/>
      <c r="L130" s="2"/>
    </row>
    <row r="131" spans="2:12" ht="15.6">
      <c r="B131" s="2"/>
      <c r="C131" s="2"/>
      <c r="D131" s="2"/>
      <c r="E131" s="2"/>
      <c r="F131" s="2"/>
      <c r="G131" s="2"/>
      <c r="H131" s="4"/>
      <c r="I131" s="2"/>
      <c r="J131" s="2"/>
      <c r="K131" s="2"/>
      <c r="L131" s="2"/>
    </row>
    <row r="132" spans="2:12" ht="15.6">
      <c r="B132" s="2"/>
      <c r="C132" s="2"/>
      <c r="D132" s="2"/>
      <c r="E132" s="2"/>
      <c r="F132" s="2"/>
      <c r="G132" s="2"/>
      <c r="H132" s="4"/>
      <c r="I132" s="2"/>
      <c r="J132" s="2"/>
      <c r="K132" s="2"/>
      <c r="L132" s="2"/>
    </row>
    <row r="133" spans="2:12" ht="15.6">
      <c r="B133" s="2"/>
      <c r="C133" s="2"/>
      <c r="D133" s="2"/>
      <c r="E133" s="2"/>
      <c r="F133" s="2"/>
      <c r="G133" s="2"/>
      <c r="H133" s="4"/>
      <c r="I133" s="2"/>
      <c r="J133" s="2"/>
      <c r="K133" s="2"/>
      <c r="L133" s="2"/>
    </row>
    <row r="134" spans="2:12" ht="15.6">
      <c r="B134" s="2"/>
      <c r="C134" s="2"/>
      <c r="D134" s="2"/>
      <c r="E134" s="2"/>
      <c r="F134" s="2"/>
      <c r="G134" s="2"/>
      <c r="H134" s="4"/>
      <c r="I134" s="2"/>
      <c r="J134" s="2"/>
      <c r="K134" s="2"/>
      <c r="L134" s="2"/>
    </row>
    <row r="135" spans="2:12" ht="15.6">
      <c r="B135" s="2"/>
      <c r="C135" s="2"/>
      <c r="D135" s="2"/>
      <c r="E135" s="2"/>
      <c r="F135" s="2"/>
      <c r="G135" s="2"/>
      <c r="H135" s="4"/>
      <c r="I135" s="2"/>
      <c r="J135" s="2"/>
      <c r="K135" s="2"/>
      <c r="L135" s="2"/>
    </row>
    <row r="136" spans="2:12" ht="15.6">
      <c r="B136" s="2"/>
      <c r="C136" s="2"/>
      <c r="D136" s="2"/>
      <c r="E136" s="2"/>
      <c r="F136" s="2"/>
      <c r="G136" s="2"/>
      <c r="H136" s="4"/>
      <c r="I136" s="2"/>
      <c r="J136" s="2"/>
      <c r="K136" s="2"/>
      <c r="L136" s="2"/>
    </row>
    <row r="137" spans="2:12" ht="15.6">
      <c r="B137" s="2"/>
      <c r="C137" s="2"/>
      <c r="D137" s="2"/>
      <c r="E137" s="2"/>
      <c r="F137" s="2"/>
      <c r="G137" s="2"/>
      <c r="H137" s="4"/>
      <c r="I137" s="2"/>
      <c r="J137" s="2"/>
      <c r="K137" s="2"/>
      <c r="L137" s="2"/>
    </row>
    <row r="138" spans="2:12" ht="15.6">
      <c r="B138" s="2"/>
      <c r="C138" s="2"/>
      <c r="D138" s="2"/>
      <c r="E138" s="2"/>
      <c r="F138" s="2"/>
      <c r="G138" s="2"/>
      <c r="H138" s="4"/>
      <c r="I138" s="2"/>
      <c r="J138" s="2"/>
      <c r="K138" s="2"/>
      <c r="L138" s="2"/>
    </row>
    <row r="139" spans="2:12" ht="15.6">
      <c r="B139" s="2"/>
      <c r="C139" s="2"/>
      <c r="D139" s="2"/>
      <c r="E139" s="2"/>
      <c r="F139" s="2"/>
      <c r="G139" s="2"/>
      <c r="H139" s="4"/>
      <c r="I139" s="2"/>
      <c r="J139" s="2"/>
      <c r="K139" s="2"/>
      <c r="L139" s="2"/>
    </row>
    <row r="140" spans="2:12" ht="15.6">
      <c r="B140" s="2"/>
      <c r="C140" s="2"/>
      <c r="D140" s="2"/>
      <c r="E140" s="2"/>
      <c r="F140" s="2"/>
      <c r="G140" s="2"/>
      <c r="H140" s="4"/>
      <c r="I140" s="2"/>
      <c r="J140" s="2"/>
      <c r="K140" s="2"/>
      <c r="L140" s="2"/>
    </row>
    <row r="141" spans="2:12" ht="15.6">
      <c r="B141" s="2"/>
      <c r="C141" s="2"/>
      <c r="D141" s="2"/>
      <c r="E141" s="2"/>
      <c r="F141" s="2"/>
      <c r="G141" s="2"/>
      <c r="H141" s="4"/>
      <c r="I141" s="2"/>
      <c r="J141" s="2"/>
      <c r="K141" s="2"/>
      <c r="L141" s="2"/>
    </row>
    <row r="142" spans="2:12" ht="15.6">
      <c r="B142" s="2"/>
      <c r="C142" s="2"/>
      <c r="D142" s="2"/>
      <c r="E142" s="2"/>
      <c r="F142" s="2"/>
      <c r="G142" s="2"/>
      <c r="H142" s="4"/>
      <c r="I142" s="2"/>
      <c r="J142" s="2"/>
      <c r="K142" s="2"/>
      <c r="L142" s="2"/>
    </row>
    <row r="143" spans="2:12" ht="15.6">
      <c r="B143" s="2"/>
      <c r="C143" s="2"/>
      <c r="D143" s="2"/>
      <c r="E143" s="2"/>
      <c r="F143" s="2"/>
      <c r="G143" s="2"/>
      <c r="H143" s="4"/>
      <c r="I143" s="2"/>
      <c r="J143" s="2"/>
      <c r="K143" s="2"/>
      <c r="L143" s="2"/>
    </row>
    <row r="144" spans="2:12" ht="15.6">
      <c r="B144" s="2"/>
      <c r="C144" s="2"/>
      <c r="D144" s="2"/>
      <c r="E144" s="2"/>
      <c r="F144" s="2"/>
      <c r="G144" s="2"/>
      <c r="H144" s="4"/>
      <c r="I144" s="2"/>
      <c r="J144" s="2"/>
      <c r="K144" s="2"/>
      <c r="L144" s="2"/>
    </row>
    <row r="145" spans="2:12" ht="15.6">
      <c r="B145" s="2"/>
      <c r="C145" s="2"/>
      <c r="D145" s="2"/>
      <c r="E145" s="2"/>
      <c r="F145" s="2"/>
      <c r="G145" s="2"/>
      <c r="H145" s="4"/>
      <c r="I145" s="2"/>
      <c r="J145" s="2"/>
      <c r="K145" s="2"/>
      <c r="L145" s="2"/>
    </row>
    <row r="146" spans="2:12" ht="15.6">
      <c r="B146" s="2"/>
      <c r="C146" s="2"/>
      <c r="D146" s="2"/>
      <c r="E146" s="2"/>
      <c r="F146" s="2"/>
      <c r="G146" s="2"/>
      <c r="H146" s="4"/>
      <c r="I146" s="2"/>
      <c r="J146" s="2"/>
      <c r="K146" s="2"/>
      <c r="L146" s="2"/>
    </row>
    <row r="147" spans="2:12" ht="15.6">
      <c r="B147" s="2"/>
      <c r="C147" s="2"/>
      <c r="D147" s="2"/>
      <c r="E147" s="2"/>
      <c r="F147" s="2"/>
      <c r="G147" s="2"/>
      <c r="H147" s="4"/>
      <c r="I147" s="2"/>
      <c r="J147" s="2"/>
      <c r="K147" s="2"/>
      <c r="L147" s="2"/>
    </row>
    <row r="148" spans="2:12" ht="15.6">
      <c r="B148" s="2"/>
      <c r="C148" s="2"/>
      <c r="D148" s="2"/>
      <c r="E148" s="2"/>
      <c r="F148" s="2"/>
      <c r="G148" s="2"/>
      <c r="H148" s="4"/>
      <c r="I148" s="2"/>
      <c r="J148" s="2"/>
      <c r="K148" s="2"/>
      <c r="L148" s="2"/>
    </row>
    <row r="149" spans="2:12" ht="15.6">
      <c r="B149" s="2"/>
      <c r="C149" s="2"/>
      <c r="D149" s="2"/>
      <c r="E149" s="2"/>
      <c r="F149" s="2"/>
      <c r="G149" s="2"/>
      <c r="H149" s="4"/>
      <c r="I149" s="2"/>
      <c r="J149" s="2"/>
      <c r="K149" s="2"/>
      <c r="L149" s="2"/>
    </row>
    <row r="150" spans="2:12" ht="15.6">
      <c r="B150" s="2"/>
      <c r="C150" s="2"/>
      <c r="D150" s="2"/>
      <c r="E150" s="2"/>
      <c r="F150" s="2"/>
      <c r="G150" s="2"/>
      <c r="H150" s="4"/>
      <c r="I150" s="2"/>
      <c r="J150" s="2"/>
      <c r="K150" s="2"/>
      <c r="L150" s="2"/>
    </row>
    <row r="151" spans="2:12" ht="15.6">
      <c r="B151" s="2"/>
      <c r="C151" s="2"/>
      <c r="D151" s="2"/>
      <c r="E151" s="2"/>
      <c r="F151" s="2"/>
      <c r="G151" s="2"/>
      <c r="H151" s="4"/>
      <c r="I151" s="2"/>
      <c r="J151" s="2"/>
      <c r="K151" s="2"/>
      <c r="L151" s="2"/>
    </row>
    <row r="152" spans="2:12" ht="15.6">
      <c r="B152" s="2"/>
      <c r="C152" s="2"/>
      <c r="D152" s="2"/>
      <c r="E152" s="2"/>
      <c r="F152" s="2"/>
      <c r="G152" s="2"/>
      <c r="H152" s="4"/>
      <c r="I152" s="2"/>
      <c r="J152" s="2"/>
      <c r="K152" s="2"/>
      <c r="L152" s="2"/>
    </row>
    <row r="153" spans="2:12" ht="15.6">
      <c r="B153" s="2"/>
      <c r="C153" s="2"/>
      <c r="D153" s="2"/>
      <c r="E153" s="2"/>
      <c r="F153" s="2"/>
      <c r="G153" s="2"/>
      <c r="H153" s="4"/>
      <c r="I153" s="2"/>
      <c r="J153" s="2"/>
      <c r="K153" s="2"/>
      <c r="L153" s="2"/>
    </row>
    <row r="154" spans="2:12" ht="15.6">
      <c r="B154" s="2"/>
      <c r="C154" s="2"/>
      <c r="D154" s="2"/>
      <c r="E154" s="2"/>
      <c r="F154" s="2"/>
      <c r="G154" s="2"/>
      <c r="H154" s="4"/>
      <c r="I154" s="2"/>
      <c r="J154" s="2"/>
      <c r="K154" s="2"/>
      <c r="L154" s="2"/>
    </row>
    <row r="155" spans="2:12" ht="15.6">
      <c r="B155" s="2"/>
      <c r="C155" s="2"/>
      <c r="D155" s="2"/>
      <c r="E155" s="2"/>
      <c r="F155" s="2"/>
      <c r="G155" s="2"/>
      <c r="H155" s="4"/>
      <c r="I155" s="2"/>
      <c r="J155" s="2"/>
      <c r="K155" s="2"/>
      <c r="L155" s="2"/>
    </row>
    <row r="156" spans="2:12" ht="15.6">
      <c r="B156" s="2"/>
      <c r="C156" s="2"/>
      <c r="D156" s="2"/>
      <c r="E156" s="2"/>
      <c r="F156" s="2"/>
      <c r="G156" s="2"/>
      <c r="H156" s="4"/>
      <c r="I156" s="2"/>
      <c r="J156" s="2"/>
      <c r="K156" s="2"/>
      <c r="L156" s="2"/>
    </row>
    <row r="157" spans="2:12" ht="15.6">
      <c r="B157" s="2"/>
      <c r="C157" s="2"/>
      <c r="D157" s="2"/>
      <c r="E157" s="2"/>
      <c r="F157" s="2"/>
      <c r="G157" s="2"/>
      <c r="H157" s="4"/>
      <c r="I157" s="2"/>
      <c r="J157" s="2"/>
      <c r="K157" s="2"/>
      <c r="L157" s="2"/>
    </row>
    <row r="158" spans="2:12" ht="15.6">
      <c r="B158" s="2"/>
      <c r="C158" s="2"/>
      <c r="D158" s="2"/>
      <c r="E158" s="2"/>
      <c r="F158" s="2"/>
      <c r="G158" s="2"/>
      <c r="H158" s="4"/>
      <c r="I158" s="2"/>
      <c r="J158" s="2"/>
      <c r="K158" s="2"/>
      <c r="L158" s="2"/>
    </row>
    <row r="159" spans="2:12" ht="15.6">
      <c r="B159" s="2"/>
      <c r="C159" s="2"/>
      <c r="D159" s="2"/>
      <c r="E159" s="2"/>
      <c r="F159" s="2"/>
      <c r="G159" s="2"/>
      <c r="H159" s="4"/>
      <c r="I159" s="2"/>
      <c r="J159" s="2"/>
      <c r="K159" s="2"/>
      <c r="L159" s="2"/>
    </row>
    <row r="160" spans="2:12" ht="15.6">
      <c r="B160" s="2"/>
      <c r="C160" s="2"/>
      <c r="D160" s="2"/>
      <c r="E160" s="2"/>
      <c r="F160" s="2"/>
      <c r="G160" s="2"/>
      <c r="H160" s="4"/>
      <c r="I160" s="2"/>
      <c r="J160" s="2"/>
      <c r="K160" s="2"/>
      <c r="L160" s="2"/>
    </row>
    <row r="161" spans="2:12" ht="15.6">
      <c r="B161" s="2"/>
      <c r="C161" s="2"/>
      <c r="D161" s="2"/>
      <c r="E161" s="2"/>
      <c r="F161" s="2"/>
      <c r="G161" s="2"/>
      <c r="H161" s="4"/>
      <c r="I161" s="2"/>
      <c r="J161" s="2"/>
      <c r="K161" s="2"/>
      <c r="L161" s="2"/>
    </row>
    <row r="162" spans="2:12" ht="15.6">
      <c r="B162" s="2"/>
      <c r="C162" s="2"/>
      <c r="D162" s="2"/>
      <c r="E162" s="2"/>
      <c r="F162" s="2"/>
      <c r="G162" s="2"/>
      <c r="H162" s="4"/>
      <c r="I162" s="2"/>
      <c r="J162" s="2"/>
      <c r="K162" s="2"/>
      <c r="L162" s="2"/>
    </row>
  </sheetData>
  <mergeCells count="10">
    <mergeCell ref="B1:L1"/>
    <mergeCell ref="B109:E109"/>
    <mergeCell ref="B110:E110"/>
    <mergeCell ref="B111:E111"/>
    <mergeCell ref="D2:E2"/>
    <mergeCell ref="F2:G2"/>
    <mergeCell ref="H2:I2"/>
    <mergeCell ref="J109:K109"/>
    <mergeCell ref="J111:K111"/>
    <mergeCell ref="J110:K110"/>
  </mergeCells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0" zoomScaleNormal="90" workbookViewId="0">
      <selection activeCell="L7" sqref="L7"/>
    </sheetView>
  </sheetViews>
  <sheetFormatPr defaultColWidth="9.109375" defaultRowHeight="13.8"/>
  <cols>
    <col min="1" max="2" width="9.109375" style="3"/>
    <col min="3" max="3" width="22" style="3" bestFit="1" customWidth="1"/>
    <col min="4" max="5" width="9.109375" style="3"/>
    <col min="6" max="6" width="9.33203125" style="3" bestFit="1" customWidth="1"/>
    <col min="7" max="7" width="9.109375" style="3"/>
    <col min="8" max="8" width="10.88671875" style="6" bestFit="1" customWidth="1"/>
    <col min="9" max="9" width="9.109375" style="3"/>
    <col min="10" max="10" width="10.33203125" style="3" bestFit="1" customWidth="1"/>
    <col min="11" max="11" width="9.109375" style="3"/>
    <col min="12" max="12" width="46.109375" style="3" customWidth="1"/>
    <col min="13" max="16384" width="9.109375" style="3"/>
  </cols>
  <sheetData>
    <row r="1" spans="1:12" ht="34.5" customHeight="1">
      <c r="A1" s="19"/>
      <c r="B1" s="61" t="s">
        <v>159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6">
      <c r="A2" s="19"/>
      <c r="B2" s="8" t="s">
        <v>3</v>
      </c>
      <c r="C2" s="8" t="s">
        <v>1</v>
      </c>
      <c r="D2" s="51" t="s">
        <v>20</v>
      </c>
      <c r="E2" s="51"/>
      <c r="F2" s="51" t="s">
        <v>2</v>
      </c>
      <c r="G2" s="51"/>
      <c r="H2" s="51" t="s">
        <v>21</v>
      </c>
      <c r="I2" s="51"/>
      <c r="J2" s="8" t="s">
        <v>4</v>
      </c>
      <c r="K2" s="8" t="s">
        <v>5</v>
      </c>
      <c r="L2" s="8" t="s">
        <v>7</v>
      </c>
    </row>
    <row r="3" spans="1:12" ht="18">
      <c r="A3" s="19">
        <v>1</v>
      </c>
      <c r="B3" s="7" t="s">
        <v>13</v>
      </c>
      <c r="C3" s="7" t="s">
        <v>82</v>
      </c>
      <c r="D3" s="7">
        <v>2.7</v>
      </c>
      <c r="E3" s="7" t="s">
        <v>86</v>
      </c>
      <c r="F3" s="7">
        <v>12.2</v>
      </c>
      <c r="G3" s="7" t="s">
        <v>24</v>
      </c>
      <c r="H3" s="29">
        <f>D3*F3</f>
        <v>32.94</v>
      </c>
      <c r="I3" s="7" t="s">
        <v>48</v>
      </c>
      <c r="J3" s="7" t="s">
        <v>14</v>
      </c>
      <c r="K3" s="7" t="s">
        <v>6</v>
      </c>
      <c r="L3" s="7" t="s">
        <v>140</v>
      </c>
    </row>
    <row r="4" spans="1:12" ht="18">
      <c r="A4" s="19">
        <f>A3+1</f>
        <v>2</v>
      </c>
      <c r="B4" s="7" t="s">
        <v>13</v>
      </c>
      <c r="C4" s="7" t="s">
        <v>111</v>
      </c>
      <c r="D4" s="7">
        <v>6</v>
      </c>
      <c r="E4" s="7" t="s">
        <v>86</v>
      </c>
      <c r="F4" s="7">
        <v>242.92</v>
      </c>
      <c r="G4" s="7" t="s">
        <v>24</v>
      </c>
      <c r="H4" s="29">
        <f t="shared" ref="H4:H49" si="0">D4*F4</f>
        <v>1457.52</v>
      </c>
      <c r="I4" s="7" t="s">
        <v>48</v>
      </c>
      <c r="J4" s="7" t="s">
        <v>14</v>
      </c>
      <c r="K4" s="7" t="s">
        <v>6</v>
      </c>
      <c r="L4" s="7" t="s">
        <v>140</v>
      </c>
    </row>
    <row r="5" spans="1:12" ht="18">
      <c r="A5" s="19">
        <f t="shared" ref="A5:A49" si="1">A4+1</f>
        <v>3</v>
      </c>
      <c r="B5" s="7" t="s">
        <v>13</v>
      </c>
      <c r="C5" s="7" t="s">
        <v>112</v>
      </c>
      <c r="D5" s="7">
        <v>2.73</v>
      </c>
      <c r="E5" s="7" t="s">
        <v>86</v>
      </c>
      <c r="F5" s="7">
        <v>48.44</v>
      </c>
      <c r="G5" s="7" t="s">
        <v>24</v>
      </c>
      <c r="H5" s="29">
        <f t="shared" si="0"/>
        <v>132.24119999999999</v>
      </c>
      <c r="I5" s="7" t="s">
        <v>48</v>
      </c>
      <c r="J5" s="7" t="s">
        <v>14</v>
      </c>
      <c r="K5" s="7" t="s">
        <v>6</v>
      </c>
      <c r="L5" s="7" t="s">
        <v>140</v>
      </c>
    </row>
    <row r="6" spans="1:12" ht="18">
      <c r="A6" s="22">
        <f t="shared" si="1"/>
        <v>4</v>
      </c>
      <c r="B6" s="15" t="s">
        <v>13</v>
      </c>
      <c r="C6" s="15" t="s">
        <v>113</v>
      </c>
      <c r="D6" s="15">
        <v>2.73</v>
      </c>
      <c r="E6" s="15" t="s">
        <v>86</v>
      </c>
      <c r="F6" s="15">
        <v>7.72</v>
      </c>
      <c r="G6" s="15" t="s">
        <v>156</v>
      </c>
      <c r="H6" s="31">
        <f t="shared" si="0"/>
        <v>21.075599999999998</v>
      </c>
      <c r="I6" s="15" t="s">
        <v>157</v>
      </c>
      <c r="J6" s="15" t="s">
        <v>14</v>
      </c>
      <c r="K6" s="15" t="s">
        <v>6</v>
      </c>
      <c r="L6" s="15" t="s">
        <v>151</v>
      </c>
    </row>
    <row r="7" spans="1:12" ht="18">
      <c r="A7" s="22">
        <f t="shared" si="1"/>
        <v>5</v>
      </c>
      <c r="B7" s="15" t="s">
        <v>13</v>
      </c>
      <c r="C7" s="15" t="s">
        <v>114</v>
      </c>
      <c r="D7" s="15">
        <v>2.73</v>
      </c>
      <c r="E7" s="15" t="s">
        <v>86</v>
      </c>
      <c r="F7" s="15">
        <v>2.2799999999999998</v>
      </c>
      <c r="G7" s="15" t="s">
        <v>156</v>
      </c>
      <c r="H7" s="31">
        <f t="shared" si="0"/>
        <v>6.2243999999999993</v>
      </c>
      <c r="I7" s="15" t="s">
        <v>157</v>
      </c>
      <c r="J7" s="15" t="s">
        <v>14</v>
      </c>
      <c r="K7" s="15" t="s">
        <v>6</v>
      </c>
      <c r="L7" s="15" t="s">
        <v>151</v>
      </c>
    </row>
    <row r="8" spans="1:12" ht="18">
      <c r="A8" s="22">
        <f t="shared" si="1"/>
        <v>6</v>
      </c>
      <c r="B8" s="15" t="s">
        <v>13</v>
      </c>
      <c r="C8" s="15" t="s">
        <v>115</v>
      </c>
      <c r="D8" s="15">
        <v>2.73</v>
      </c>
      <c r="E8" s="15" t="s">
        <v>86</v>
      </c>
      <c r="F8" s="15">
        <v>17.07</v>
      </c>
      <c r="G8" s="15" t="s">
        <v>156</v>
      </c>
      <c r="H8" s="31">
        <f t="shared" si="0"/>
        <v>46.601100000000002</v>
      </c>
      <c r="I8" s="15" t="s">
        <v>157</v>
      </c>
      <c r="J8" s="15" t="s">
        <v>14</v>
      </c>
      <c r="K8" s="15" t="s">
        <v>6</v>
      </c>
      <c r="L8" s="15" t="s">
        <v>151</v>
      </c>
    </row>
    <row r="9" spans="1:12" ht="18">
      <c r="A9" s="19">
        <f t="shared" si="1"/>
        <v>7</v>
      </c>
      <c r="B9" s="7" t="s">
        <v>13</v>
      </c>
      <c r="C9" s="7" t="s">
        <v>116</v>
      </c>
      <c r="D9" s="7">
        <v>2.73</v>
      </c>
      <c r="E9" s="7" t="s">
        <v>86</v>
      </c>
      <c r="F9" s="7">
        <v>6.46</v>
      </c>
      <c r="G9" s="7" t="s">
        <v>24</v>
      </c>
      <c r="H9" s="29">
        <f t="shared" si="0"/>
        <v>17.6358</v>
      </c>
      <c r="I9" s="7" t="s">
        <v>48</v>
      </c>
      <c r="J9" s="7" t="s">
        <v>14</v>
      </c>
      <c r="K9" s="7" t="s">
        <v>6</v>
      </c>
      <c r="L9" s="7" t="s">
        <v>140</v>
      </c>
    </row>
    <row r="10" spans="1:12" ht="18">
      <c r="A10" s="19">
        <f t="shared" si="1"/>
        <v>8</v>
      </c>
      <c r="B10" s="7" t="s">
        <v>13</v>
      </c>
      <c r="C10" s="7" t="s">
        <v>55</v>
      </c>
      <c r="D10" s="7">
        <v>2.73</v>
      </c>
      <c r="E10" s="7" t="s">
        <v>86</v>
      </c>
      <c r="F10" s="7">
        <v>17.559999999999999</v>
      </c>
      <c r="G10" s="7" t="s">
        <v>24</v>
      </c>
      <c r="H10" s="29">
        <f t="shared" si="0"/>
        <v>47.938799999999993</v>
      </c>
      <c r="I10" s="7" t="s">
        <v>48</v>
      </c>
      <c r="J10" s="7" t="s">
        <v>14</v>
      </c>
      <c r="K10" s="7" t="s">
        <v>6</v>
      </c>
      <c r="L10" s="7" t="s">
        <v>140</v>
      </c>
    </row>
    <row r="11" spans="1:12" ht="18">
      <c r="A11" s="19">
        <f t="shared" si="1"/>
        <v>9</v>
      </c>
      <c r="B11" s="7" t="s">
        <v>13</v>
      </c>
      <c r="C11" s="7" t="s">
        <v>117</v>
      </c>
      <c r="D11" s="7">
        <v>2.73</v>
      </c>
      <c r="E11" s="7" t="s">
        <v>86</v>
      </c>
      <c r="F11" s="7">
        <v>6.13</v>
      </c>
      <c r="G11" s="7" t="s">
        <v>24</v>
      </c>
      <c r="H11" s="29">
        <f t="shared" si="0"/>
        <v>16.7349</v>
      </c>
      <c r="I11" s="7" t="s">
        <v>48</v>
      </c>
      <c r="J11" s="7" t="s">
        <v>14</v>
      </c>
      <c r="K11" s="7" t="s">
        <v>6</v>
      </c>
      <c r="L11" s="7" t="s">
        <v>140</v>
      </c>
    </row>
    <row r="12" spans="1:12" ht="18">
      <c r="A12" s="19">
        <f t="shared" si="1"/>
        <v>10</v>
      </c>
      <c r="B12" s="7" t="s">
        <v>13</v>
      </c>
      <c r="C12" s="7" t="s">
        <v>118</v>
      </c>
      <c r="D12" s="7">
        <v>2.73</v>
      </c>
      <c r="E12" s="7" t="s">
        <v>86</v>
      </c>
      <c r="F12" s="7">
        <v>11.24</v>
      </c>
      <c r="G12" s="7" t="s">
        <v>24</v>
      </c>
      <c r="H12" s="29">
        <f t="shared" si="0"/>
        <v>30.685200000000002</v>
      </c>
      <c r="I12" s="7" t="s">
        <v>48</v>
      </c>
      <c r="J12" s="7" t="s">
        <v>14</v>
      </c>
      <c r="K12" s="7" t="s">
        <v>6</v>
      </c>
      <c r="L12" s="7" t="s">
        <v>140</v>
      </c>
    </row>
    <row r="13" spans="1:12" ht="18">
      <c r="A13" s="19">
        <f t="shared" si="1"/>
        <v>11</v>
      </c>
      <c r="B13" s="7" t="s">
        <v>13</v>
      </c>
      <c r="C13" s="7" t="s">
        <v>9</v>
      </c>
      <c r="D13" s="7">
        <v>2.68</v>
      </c>
      <c r="E13" s="7" t="s">
        <v>86</v>
      </c>
      <c r="F13" s="7">
        <v>30.16</v>
      </c>
      <c r="G13" s="7" t="s">
        <v>24</v>
      </c>
      <c r="H13" s="29">
        <f t="shared" si="0"/>
        <v>80.828800000000001</v>
      </c>
      <c r="I13" s="7" t="s">
        <v>48</v>
      </c>
      <c r="J13" s="7" t="s">
        <v>14</v>
      </c>
      <c r="K13" s="7" t="s">
        <v>6</v>
      </c>
      <c r="L13" s="7" t="s">
        <v>140</v>
      </c>
    </row>
    <row r="14" spans="1:12" ht="18">
      <c r="A14" s="19">
        <f t="shared" si="1"/>
        <v>12</v>
      </c>
      <c r="B14" s="7" t="s">
        <v>13</v>
      </c>
      <c r="C14" s="7" t="s">
        <v>119</v>
      </c>
      <c r="D14" s="7">
        <v>2.73</v>
      </c>
      <c r="E14" s="7" t="s">
        <v>86</v>
      </c>
      <c r="F14" s="7">
        <v>12.24</v>
      </c>
      <c r="G14" s="7" t="s">
        <v>24</v>
      </c>
      <c r="H14" s="29">
        <f t="shared" si="0"/>
        <v>33.415199999999999</v>
      </c>
      <c r="I14" s="7" t="s">
        <v>48</v>
      </c>
      <c r="J14" s="7" t="s">
        <v>14</v>
      </c>
      <c r="K14" s="7" t="s">
        <v>6</v>
      </c>
      <c r="L14" s="7" t="s">
        <v>140</v>
      </c>
    </row>
    <row r="15" spans="1:12" ht="18">
      <c r="A15" s="19">
        <f t="shared" si="1"/>
        <v>13</v>
      </c>
      <c r="B15" s="7" t="s">
        <v>13</v>
      </c>
      <c r="C15" s="7" t="s">
        <v>120</v>
      </c>
      <c r="D15" s="7">
        <v>2.73</v>
      </c>
      <c r="E15" s="7" t="s">
        <v>86</v>
      </c>
      <c r="F15" s="7">
        <v>12.18</v>
      </c>
      <c r="G15" s="7" t="s">
        <v>24</v>
      </c>
      <c r="H15" s="29">
        <f t="shared" si="0"/>
        <v>33.251399999999997</v>
      </c>
      <c r="I15" s="7" t="s">
        <v>48</v>
      </c>
      <c r="J15" s="7" t="s">
        <v>14</v>
      </c>
      <c r="K15" s="7" t="s">
        <v>6</v>
      </c>
      <c r="L15" s="7" t="s">
        <v>140</v>
      </c>
    </row>
    <row r="16" spans="1:12" ht="18">
      <c r="A16" s="19">
        <f t="shared" si="1"/>
        <v>14</v>
      </c>
      <c r="B16" s="7" t="s">
        <v>13</v>
      </c>
      <c r="C16" s="7" t="s">
        <v>104</v>
      </c>
      <c r="D16" s="7">
        <v>2.73</v>
      </c>
      <c r="E16" s="7" t="s">
        <v>86</v>
      </c>
      <c r="F16" s="7">
        <v>3.2</v>
      </c>
      <c r="G16" s="7" t="s">
        <v>24</v>
      </c>
      <c r="H16" s="29">
        <f t="shared" si="0"/>
        <v>8.7360000000000007</v>
      </c>
      <c r="I16" s="7" t="s">
        <v>48</v>
      </c>
      <c r="J16" s="7" t="s">
        <v>14</v>
      </c>
      <c r="K16" s="7" t="s">
        <v>6</v>
      </c>
      <c r="L16" s="7" t="s">
        <v>140</v>
      </c>
    </row>
    <row r="17" spans="1:12" ht="18">
      <c r="A17" s="19">
        <f t="shared" si="1"/>
        <v>15</v>
      </c>
      <c r="B17" s="7" t="s">
        <v>13</v>
      </c>
      <c r="C17" s="7" t="s">
        <v>103</v>
      </c>
      <c r="D17" s="7">
        <v>2.73</v>
      </c>
      <c r="E17" s="7" t="s">
        <v>86</v>
      </c>
      <c r="F17" s="7">
        <v>1.1499999999999999</v>
      </c>
      <c r="G17" s="7" t="s">
        <v>24</v>
      </c>
      <c r="H17" s="29">
        <f t="shared" si="0"/>
        <v>3.1395</v>
      </c>
      <c r="I17" s="7" t="s">
        <v>48</v>
      </c>
      <c r="J17" s="7" t="s">
        <v>14</v>
      </c>
      <c r="K17" s="7" t="s">
        <v>6</v>
      </c>
      <c r="L17" s="7" t="s">
        <v>140</v>
      </c>
    </row>
    <row r="18" spans="1:12" ht="18">
      <c r="A18" s="19">
        <f t="shared" si="1"/>
        <v>16</v>
      </c>
      <c r="B18" s="7" t="s">
        <v>13</v>
      </c>
      <c r="C18" s="7" t="s">
        <v>109</v>
      </c>
      <c r="D18" s="7">
        <v>2.73</v>
      </c>
      <c r="E18" s="7" t="s">
        <v>86</v>
      </c>
      <c r="F18" s="7">
        <v>4.53</v>
      </c>
      <c r="G18" s="7" t="s">
        <v>24</v>
      </c>
      <c r="H18" s="29">
        <f t="shared" si="0"/>
        <v>12.366900000000001</v>
      </c>
      <c r="I18" s="7" t="s">
        <v>48</v>
      </c>
      <c r="J18" s="7" t="s">
        <v>14</v>
      </c>
      <c r="K18" s="7" t="s">
        <v>6</v>
      </c>
      <c r="L18" s="7" t="s">
        <v>140</v>
      </c>
    </row>
    <row r="19" spans="1:12" ht="18">
      <c r="A19" s="19">
        <f t="shared" si="1"/>
        <v>17</v>
      </c>
      <c r="B19" s="7" t="s">
        <v>13</v>
      </c>
      <c r="C19" s="7" t="s">
        <v>121</v>
      </c>
      <c r="D19" s="7">
        <v>2.73</v>
      </c>
      <c r="E19" s="7" t="s">
        <v>86</v>
      </c>
      <c r="F19" s="7">
        <v>18.14</v>
      </c>
      <c r="G19" s="7" t="s">
        <v>24</v>
      </c>
      <c r="H19" s="29">
        <f t="shared" si="0"/>
        <v>49.522199999999998</v>
      </c>
      <c r="I19" s="7" t="s">
        <v>48</v>
      </c>
      <c r="J19" s="7" t="s">
        <v>14</v>
      </c>
      <c r="K19" s="7" t="s">
        <v>6</v>
      </c>
      <c r="L19" s="7" t="s">
        <v>140</v>
      </c>
    </row>
    <row r="20" spans="1:12" ht="18">
      <c r="A20" s="19">
        <f t="shared" si="1"/>
        <v>18</v>
      </c>
      <c r="B20" s="7" t="s">
        <v>13</v>
      </c>
      <c r="C20" s="7" t="s">
        <v>122</v>
      </c>
      <c r="D20" s="7">
        <v>2.68</v>
      </c>
      <c r="E20" s="7" t="s">
        <v>86</v>
      </c>
      <c r="F20" s="7">
        <v>5.9</v>
      </c>
      <c r="G20" s="7" t="s">
        <v>24</v>
      </c>
      <c r="H20" s="29">
        <f t="shared" si="0"/>
        <v>15.812000000000001</v>
      </c>
      <c r="I20" s="7" t="s">
        <v>48</v>
      </c>
      <c r="J20" s="7" t="s">
        <v>14</v>
      </c>
      <c r="K20" s="7" t="s">
        <v>6</v>
      </c>
      <c r="L20" s="7" t="s">
        <v>140</v>
      </c>
    </row>
    <row r="21" spans="1:12" ht="18">
      <c r="A21" s="19">
        <f t="shared" si="1"/>
        <v>19</v>
      </c>
      <c r="B21" s="7" t="s">
        <v>13</v>
      </c>
      <c r="C21" s="7" t="s">
        <v>12</v>
      </c>
      <c r="D21" s="7">
        <v>2.68</v>
      </c>
      <c r="E21" s="7" t="s">
        <v>86</v>
      </c>
      <c r="F21" s="7">
        <v>22.72</v>
      </c>
      <c r="G21" s="7" t="s">
        <v>24</v>
      </c>
      <c r="H21" s="29">
        <f t="shared" si="0"/>
        <v>60.889600000000002</v>
      </c>
      <c r="I21" s="7" t="s">
        <v>48</v>
      </c>
      <c r="J21" s="7" t="s">
        <v>14</v>
      </c>
      <c r="K21" s="7" t="s">
        <v>6</v>
      </c>
      <c r="L21" s="7" t="s">
        <v>140</v>
      </c>
    </row>
    <row r="22" spans="1:12" ht="18">
      <c r="A22" s="19">
        <f t="shared" si="1"/>
        <v>20</v>
      </c>
      <c r="B22" s="7" t="s">
        <v>13</v>
      </c>
      <c r="C22" s="7" t="s">
        <v>31</v>
      </c>
      <c r="D22" s="7">
        <v>2.68</v>
      </c>
      <c r="E22" s="7" t="s">
        <v>86</v>
      </c>
      <c r="F22" s="7">
        <v>15.24</v>
      </c>
      <c r="G22" s="7" t="s">
        <v>24</v>
      </c>
      <c r="H22" s="29">
        <f t="shared" si="0"/>
        <v>40.843200000000003</v>
      </c>
      <c r="I22" s="7" t="s">
        <v>48</v>
      </c>
      <c r="J22" s="7" t="s">
        <v>14</v>
      </c>
      <c r="K22" s="7" t="s">
        <v>6</v>
      </c>
      <c r="L22" s="7" t="s">
        <v>140</v>
      </c>
    </row>
    <row r="23" spans="1:12" ht="18">
      <c r="A23" s="19">
        <f t="shared" si="1"/>
        <v>21</v>
      </c>
      <c r="B23" s="7" t="s">
        <v>13</v>
      </c>
      <c r="C23" s="7" t="s">
        <v>12</v>
      </c>
      <c r="D23" s="7">
        <v>2.68</v>
      </c>
      <c r="E23" s="7" t="s">
        <v>86</v>
      </c>
      <c r="F23" s="7">
        <v>22.71</v>
      </c>
      <c r="G23" s="7" t="s">
        <v>24</v>
      </c>
      <c r="H23" s="29">
        <f t="shared" si="0"/>
        <v>60.862800000000007</v>
      </c>
      <c r="I23" s="7" t="s">
        <v>48</v>
      </c>
      <c r="J23" s="7" t="s">
        <v>14</v>
      </c>
      <c r="K23" s="7" t="s">
        <v>6</v>
      </c>
      <c r="L23" s="7" t="s">
        <v>140</v>
      </c>
    </row>
    <row r="24" spans="1:12" ht="18">
      <c r="A24" s="19">
        <f t="shared" si="1"/>
        <v>22</v>
      </c>
      <c r="B24" s="7" t="s">
        <v>13</v>
      </c>
      <c r="C24" s="7" t="s">
        <v>103</v>
      </c>
      <c r="D24" s="7">
        <v>2.68</v>
      </c>
      <c r="E24" s="7" t="s">
        <v>86</v>
      </c>
      <c r="F24" s="7">
        <v>1.75</v>
      </c>
      <c r="G24" s="7" t="s">
        <v>24</v>
      </c>
      <c r="H24" s="29">
        <f t="shared" si="0"/>
        <v>4.6900000000000004</v>
      </c>
      <c r="I24" s="7" t="s">
        <v>48</v>
      </c>
      <c r="J24" s="7" t="s">
        <v>14</v>
      </c>
      <c r="K24" s="7" t="s">
        <v>6</v>
      </c>
      <c r="L24" s="7" t="s">
        <v>140</v>
      </c>
    </row>
    <row r="25" spans="1:12" ht="18">
      <c r="A25" s="19">
        <f t="shared" si="1"/>
        <v>23</v>
      </c>
      <c r="B25" s="7" t="s">
        <v>13</v>
      </c>
      <c r="C25" s="7" t="s">
        <v>103</v>
      </c>
      <c r="D25" s="7">
        <v>2.68</v>
      </c>
      <c r="E25" s="7" t="s">
        <v>86</v>
      </c>
      <c r="F25" s="7">
        <v>1.75</v>
      </c>
      <c r="G25" s="7" t="s">
        <v>24</v>
      </c>
      <c r="H25" s="29">
        <f t="shared" si="0"/>
        <v>4.6900000000000004</v>
      </c>
      <c r="I25" s="7" t="s">
        <v>48</v>
      </c>
      <c r="J25" s="7" t="s">
        <v>14</v>
      </c>
      <c r="K25" s="7" t="s">
        <v>6</v>
      </c>
      <c r="L25" s="7" t="s">
        <v>140</v>
      </c>
    </row>
    <row r="26" spans="1:12" ht="18">
      <c r="A26" s="19">
        <f t="shared" si="1"/>
        <v>24</v>
      </c>
      <c r="B26" s="7" t="s">
        <v>13</v>
      </c>
      <c r="C26" s="7" t="s">
        <v>122</v>
      </c>
      <c r="D26" s="7">
        <v>2.68</v>
      </c>
      <c r="E26" s="7" t="s">
        <v>86</v>
      </c>
      <c r="F26" s="7">
        <v>5.9</v>
      </c>
      <c r="G26" s="7" t="s">
        <v>24</v>
      </c>
      <c r="H26" s="29">
        <f t="shared" si="0"/>
        <v>15.812000000000001</v>
      </c>
      <c r="I26" s="7" t="s">
        <v>48</v>
      </c>
      <c r="J26" s="7" t="s">
        <v>14</v>
      </c>
      <c r="K26" s="7" t="s">
        <v>6</v>
      </c>
      <c r="L26" s="7" t="s">
        <v>140</v>
      </c>
    </row>
    <row r="27" spans="1:12" ht="18">
      <c r="A27" s="19">
        <f t="shared" si="1"/>
        <v>25</v>
      </c>
      <c r="B27" s="7" t="s">
        <v>13</v>
      </c>
      <c r="C27" s="7" t="s">
        <v>12</v>
      </c>
      <c r="D27" s="7">
        <v>2.68</v>
      </c>
      <c r="E27" s="7" t="s">
        <v>86</v>
      </c>
      <c r="F27" s="7">
        <v>22.18</v>
      </c>
      <c r="G27" s="7" t="s">
        <v>24</v>
      </c>
      <c r="H27" s="29">
        <f t="shared" si="0"/>
        <v>59.442399999999999</v>
      </c>
      <c r="I27" s="7" t="s">
        <v>48</v>
      </c>
      <c r="J27" s="7" t="s">
        <v>14</v>
      </c>
      <c r="K27" s="7" t="s">
        <v>6</v>
      </c>
      <c r="L27" s="7" t="s">
        <v>140</v>
      </c>
    </row>
    <row r="28" spans="1:12" ht="18">
      <c r="A28" s="19">
        <f t="shared" si="1"/>
        <v>26</v>
      </c>
      <c r="B28" s="7" t="s">
        <v>13</v>
      </c>
      <c r="C28" s="7" t="s">
        <v>12</v>
      </c>
      <c r="D28" s="7">
        <v>2.68</v>
      </c>
      <c r="E28" s="7" t="s">
        <v>86</v>
      </c>
      <c r="F28" s="7">
        <v>22.78</v>
      </c>
      <c r="G28" s="7" t="s">
        <v>24</v>
      </c>
      <c r="H28" s="29">
        <f t="shared" si="0"/>
        <v>61.050400000000003</v>
      </c>
      <c r="I28" s="7" t="s">
        <v>48</v>
      </c>
      <c r="J28" s="7" t="s">
        <v>14</v>
      </c>
      <c r="K28" s="7" t="s">
        <v>6</v>
      </c>
      <c r="L28" s="7" t="s">
        <v>140</v>
      </c>
    </row>
    <row r="29" spans="1:12" ht="18">
      <c r="A29" s="19">
        <f t="shared" si="1"/>
        <v>27</v>
      </c>
      <c r="B29" s="7" t="s">
        <v>13</v>
      </c>
      <c r="C29" s="7" t="s">
        <v>31</v>
      </c>
      <c r="D29" s="7">
        <v>2.68</v>
      </c>
      <c r="E29" s="7" t="s">
        <v>86</v>
      </c>
      <c r="F29" s="7">
        <v>15.24</v>
      </c>
      <c r="G29" s="7" t="s">
        <v>24</v>
      </c>
      <c r="H29" s="29">
        <f t="shared" si="0"/>
        <v>40.843200000000003</v>
      </c>
      <c r="I29" s="7" t="s">
        <v>48</v>
      </c>
      <c r="J29" s="7" t="s">
        <v>14</v>
      </c>
      <c r="K29" s="7" t="s">
        <v>6</v>
      </c>
      <c r="L29" s="7" t="s">
        <v>140</v>
      </c>
    </row>
    <row r="30" spans="1:12" ht="18">
      <c r="A30" s="19">
        <f t="shared" si="1"/>
        <v>28</v>
      </c>
      <c r="B30" s="7" t="s">
        <v>13</v>
      </c>
      <c r="C30" s="7" t="s">
        <v>103</v>
      </c>
      <c r="D30" s="7">
        <v>2.68</v>
      </c>
      <c r="E30" s="7" t="s">
        <v>86</v>
      </c>
      <c r="F30" s="7">
        <v>1.75</v>
      </c>
      <c r="G30" s="7" t="s">
        <v>24</v>
      </c>
      <c r="H30" s="29">
        <f t="shared" si="0"/>
        <v>4.6900000000000004</v>
      </c>
      <c r="I30" s="7" t="s">
        <v>48</v>
      </c>
      <c r="J30" s="7" t="s">
        <v>14</v>
      </c>
      <c r="K30" s="7" t="s">
        <v>6</v>
      </c>
      <c r="L30" s="7" t="s">
        <v>140</v>
      </c>
    </row>
    <row r="31" spans="1:12" ht="18">
      <c r="A31" s="19">
        <f t="shared" si="1"/>
        <v>29</v>
      </c>
      <c r="B31" s="7" t="s">
        <v>13</v>
      </c>
      <c r="C31" s="7" t="s">
        <v>103</v>
      </c>
      <c r="D31" s="7">
        <v>2.68</v>
      </c>
      <c r="E31" s="7" t="s">
        <v>86</v>
      </c>
      <c r="F31" s="7">
        <v>1.75</v>
      </c>
      <c r="G31" s="7" t="s">
        <v>24</v>
      </c>
      <c r="H31" s="29">
        <f t="shared" si="0"/>
        <v>4.6900000000000004</v>
      </c>
      <c r="I31" s="7" t="s">
        <v>48</v>
      </c>
      <c r="J31" s="7" t="s">
        <v>14</v>
      </c>
      <c r="K31" s="7" t="s">
        <v>6</v>
      </c>
      <c r="L31" s="7" t="s">
        <v>140</v>
      </c>
    </row>
    <row r="32" spans="1:12" ht="18">
      <c r="A32" s="19">
        <f t="shared" si="1"/>
        <v>30</v>
      </c>
      <c r="B32" s="7" t="s">
        <v>13</v>
      </c>
      <c r="C32" s="7" t="s">
        <v>110</v>
      </c>
      <c r="D32" s="7">
        <v>8.6</v>
      </c>
      <c r="E32" s="7" t="s">
        <v>86</v>
      </c>
      <c r="F32" s="7">
        <v>1083.1500000000001</v>
      </c>
      <c r="G32" s="7" t="s">
        <v>24</v>
      </c>
      <c r="H32" s="29">
        <f t="shared" si="0"/>
        <v>9315.09</v>
      </c>
      <c r="I32" s="7" t="s">
        <v>48</v>
      </c>
      <c r="J32" s="7" t="s">
        <v>14</v>
      </c>
      <c r="K32" s="7" t="s">
        <v>6</v>
      </c>
      <c r="L32" s="7" t="s">
        <v>140</v>
      </c>
    </row>
    <row r="33" spans="1:12" ht="18">
      <c r="A33" s="22">
        <f t="shared" si="1"/>
        <v>31</v>
      </c>
      <c r="B33" s="15" t="s">
        <v>13</v>
      </c>
      <c r="C33" s="15" t="s">
        <v>123</v>
      </c>
      <c r="D33" s="15">
        <v>2.73</v>
      </c>
      <c r="E33" s="15" t="s">
        <v>86</v>
      </c>
      <c r="F33" s="15">
        <v>57.74</v>
      </c>
      <c r="G33" s="15" t="s">
        <v>156</v>
      </c>
      <c r="H33" s="31">
        <f t="shared" si="0"/>
        <v>157.6302</v>
      </c>
      <c r="I33" s="15" t="s">
        <v>157</v>
      </c>
      <c r="J33" s="15" t="s">
        <v>14</v>
      </c>
      <c r="K33" s="15" t="s">
        <v>6</v>
      </c>
      <c r="L33" s="15" t="s">
        <v>151</v>
      </c>
    </row>
    <row r="34" spans="1:12" ht="18">
      <c r="A34" s="19">
        <f t="shared" si="1"/>
        <v>32</v>
      </c>
      <c r="B34" s="7" t="s">
        <v>18</v>
      </c>
      <c r="C34" s="7" t="s">
        <v>124</v>
      </c>
      <c r="D34" s="7">
        <v>2.7</v>
      </c>
      <c r="E34" s="7" t="s">
        <v>86</v>
      </c>
      <c r="F34" s="7">
        <v>33.71</v>
      </c>
      <c r="G34" s="7" t="s">
        <v>24</v>
      </c>
      <c r="H34" s="29">
        <f t="shared" si="0"/>
        <v>91.01700000000001</v>
      </c>
      <c r="I34" s="7" t="s">
        <v>48</v>
      </c>
      <c r="J34" s="7" t="s">
        <v>14</v>
      </c>
      <c r="K34" s="7" t="s">
        <v>6</v>
      </c>
      <c r="L34" s="7" t="s">
        <v>140</v>
      </c>
    </row>
    <row r="35" spans="1:12" ht="18">
      <c r="A35" s="19">
        <f t="shared" si="1"/>
        <v>33</v>
      </c>
      <c r="B35" s="7" t="s">
        <v>18</v>
      </c>
      <c r="C35" s="7" t="s">
        <v>9</v>
      </c>
      <c r="D35" s="7">
        <v>2.7</v>
      </c>
      <c r="E35" s="7" t="s">
        <v>86</v>
      </c>
      <c r="F35" s="7">
        <v>114.04</v>
      </c>
      <c r="G35" s="7" t="s">
        <v>24</v>
      </c>
      <c r="H35" s="29">
        <f t="shared" si="0"/>
        <v>307.90800000000002</v>
      </c>
      <c r="I35" s="7" t="s">
        <v>48</v>
      </c>
      <c r="J35" s="7" t="s">
        <v>14</v>
      </c>
      <c r="K35" s="7" t="s">
        <v>6</v>
      </c>
      <c r="L35" s="7" t="s">
        <v>140</v>
      </c>
    </row>
    <row r="36" spans="1:12" ht="18">
      <c r="A36" s="22">
        <f t="shared" si="1"/>
        <v>34</v>
      </c>
      <c r="B36" s="15" t="s">
        <v>18</v>
      </c>
      <c r="C36" s="15" t="s">
        <v>125</v>
      </c>
      <c r="D36" s="15">
        <v>4</v>
      </c>
      <c r="E36" s="15" t="s">
        <v>86</v>
      </c>
      <c r="F36" s="15">
        <v>5.89</v>
      </c>
      <c r="G36" s="15" t="s">
        <v>156</v>
      </c>
      <c r="H36" s="31">
        <f t="shared" si="0"/>
        <v>23.56</v>
      </c>
      <c r="I36" s="15" t="s">
        <v>157</v>
      </c>
      <c r="J36" s="15" t="s">
        <v>14</v>
      </c>
      <c r="K36" s="15" t="s">
        <v>6</v>
      </c>
      <c r="L36" s="15" t="s">
        <v>151</v>
      </c>
    </row>
    <row r="37" spans="1:12" ht="18">
      <c r="A37" s="22">
        <f t="shared" si="1"/>
        <v>35</v>
      </c>
      <c r="B37" s="15" t="s">
        <v>18</v>
      </c>
      <c r="C37" s="15" t="s">
        <v>78</v>
      </c>
      <c r="D37" s="15">
        <v>4</v>
      </c>
      <c r="E37" s="15" t="s">
        <v>86</v>
      </c>
      <c r="F37" s="15">
        <v>9.52</v>
      </c>
      <c r="G37" s="15" t="s">
        <v>156</v>
      </c>
      <c r="H37" s="31">
        <f t="shared" si="0"/>
        <v>38.08</v>
      </c>
      <c r="I37" s="15" t="s">
        <v>157</v>
      </c>
      <c r="J37" s="15" t="s">
        <v>14</v>
      </c>
      <c r="K37" s="15" t="s">
        <v>6</v>
      </c>
      <c r="L37" s="15" t="s">
        <v>151</v>
      </c>
    </row>
    <row r="38" spans="1:12" ht="18">
      <c r="A38" s="22">
        <f t="shared" si="1"/>
        <v>36</v>
      </c>
      <c r="B38" s="15" t="s">
        <v>18</v>
      </c>
      <c r="C38" s="15" t="s">
        <v>15</v>
      </c>
      <c r="D38" s="15">
        <v>4</v>
      </c>
      <c r="E38" s="15" t="s">
        <v>86</v>
      </c>
      <c r="F38" s="15">
        <v>33</v>
      </c>
      <c r="G38" s="15" t="s">
        <v>156</v>
      </c>
      <c r="H38" s="31">
        <f t="shared" si="0"/>
        <v>132</v>
      </c>
      <c r="I38" s="15" t="s">
        <v>157</v>
      </c>
      <c r="J38" s="15" t="s">
        <v>14</v>
      </c>
      <c r="K38" s="15" t="s">
        <v>6</v>
      </c>
      <c r="L38" s="15" t="s">
        <v>151</v>
      </c>
    </row>
    <row r="39" spans="1:12" ht="18">
      <c r="A39" s="19">
        <f t="shared" si="1"/>
        <v>37</v>
      </c>
      <c r="B39" s="7" t="s">
        <v>18</v>
      </c>
      <c r="C39" s="7" t="s">
        <v>126</v>
      </c>
      <c r="D39" s="7">
        <v>6.5</v>
      </c>
      <c r="E39" s="7" t="s">
        <v>86</v>
      </c>
      <c r="F39" s="7">
        <v>68.650000000000006</v>
      </c>
      <c r="G39" s="7" t="s">
        <v>24</v>
      </c>
      <c r="H39" s="29">
        <f t="shared" si="0"/>
        <v>446.22500000000002</v>
      </c>
      <c r="I39" s="7" t="s">
        <v>48</v>
      </c>
      <c r="J39" s="7" t="s">
        <v>14</v>
      </c>
      <c r="K39" s="7" t="s">
        <v>6</v>
      </c>
      <c r="L39" s="7" t="s">
        <v>140</v>
      </c>
    </row>
    <row r="40" spans="1:12" ht="18">
      <c r="A40" s="19">
        <f t="shared" si="1"/>
        <v>38</v>
      </c>
      <c r="B40" s="7" t="s">
        <v>18</v>
      </c>
      <c r="C40" s="7" t="s">
        <v>126</v>
      </c>
      <c r="D40" s="7">
        <v>6.5</v>
      </c>
      <c r="E40" s="7" t="s">
        <v>86</v>
      </c>
      <c r="F40" s="7">
        <v>17.809999999999999</v>
      </c>
      <c r="G40" s="7" t="s">
        <v>24</v>
      </c>
      <c r="H40" s="29">
        <f t="shared" si="0"/>
        <v>115.76499999999999</v>
      </c>
      <c r="I40" s="7" t="s">
        <v>48</v>
      </c>
      <c r="J40" s="7" t="s">
        <v>14</v>
      </c>
      <c r="K40" s="7" t="s">
        <v>6</v>
      </c>
      <c r="L40" s="7" t="s">
        <v>140</v>
      </c>
    </row>
    <row r="41" spans="1:12" ht="18">
      <c r="A41" s="19">
        <f t="shared" si="1"/>
        <v>39</v>
      </c>
      <c r="B41" s="7" t="s">
        <v>18</v>
      </c>
      <c r="C41" s="7" t="s">
        <v>126</v>
      </c>
      <c r="D41" s="7">
        <v>6.5</v>
      </c>
      <c r="E41" s="7" t="s">
        <v>86</v>
      </c>
      <c r="F41" s="7">
        <v>78.78</v>
      </c>
      <c r="G41" s="7" t="s">
        <v>24</v>
      </c>
      <c r="H41" s="29">
        <f t="shared" si="0"/>
        <v>512.07000000000005</v>
      </c>
      <c r="I41" s="7" t="s">
        <v>48</v>
      </c>
      <c r="J41" s="7" t="s">
        <v>14</v>
      </c>
      <c r="K41" s="7" t="s">
        <v>6</v>
      </c>
      <c r="L41" s="7" t="s">
        <v>140</v>
      </c>
    </row>
    <row r="42" spans="1:12" ht="18">
      <c r="A42" s="22">
        <f t="shared" si="1"/>
        <v>40</v>
      </c>
      <c r="B42" s="15" t="s">
        <v>18</v>
      </c>
      <c r="C42" s="15" t="s">
        <v>127</v>
      </c>
      <c r="D42" s="15">
        <v>2.7</v>
      </c>
      <c r="E42" s="15" t="s">
        <v>86</v>
      </c>
      <c r="F42" s="15">
        <v>11.32</v>
      </c>
      <c r="G42" s="15" t="s">
        <v>156</v>
      </c>
      <c r="H42" s="31">
        <f t="shared" si="0"/>
        <v>30.564000000000004</v>
      </c>
      <c r="I42" s="15" t="s">
        <v>157</v>
      </c>
      <c r="J42" s="15" t="s">
        <v>14</v>
      </c>
      <c r="K42" s="15" t="s">
        <v>6</v>
      </c>
      <c r="L42" s="15" t="s">
        <v>151</v>
      </c>
    </row>
    <row r="43" spans="1:12" ht="18">
      <c r="A43" s="19">
        <f t="shared" si="1"/>
        <v>41</v>
      </c>
      <c r="B43" s="7" t="s">
        <v>18</v>
      </c>
      <c r="C43" s="7" t="s">
        <v>128</v>
      </c>
      <c r="D43" s="7">
        <v>2.68</v>
      </c>
      <c r="E43" s="7" t="s">
        <v>86</v>
      </c>
      <c r="F43" s="7">
        <v>9.3000000000000007</v>
      </c>
      <c r="G43" s="7" t="s">
        <v>24</v>
      </c>
      <c r="H43" s="29">
        <f t="shared" si="0"/>
        <v>24.924000000000003</v>
      </c>
      <c r="I43" s="7" t="s">
        <v>48</v>
      </c>
      <c r="J43" s="7" t="s">
        <v>14</v>
      </c>
      <c r="K43" s="7" t="s">
        <v>6</v>
      </c>
      <c r="L43" s="7" t="s">
        <v>140</v>
      </c>
    </row>
    <row r="44" spans="1:12" ht="18">
      <c r="A44" s="19">
        <f t="shared" si="1"/>
        <v>42</v>
      </c>
      <c r="B44" s="7" t="s">
        <v>18</v>
      </c>
      <c r="C44" s="7" t="s">
        <v>129</v>
      </c>
      <c r="D44" s="7">
        <v>3.08</v>
      </c>
      <c r="E44" s="7" t="s">
        <v>86</v>
      </c>
      <c r="F44" s="7">
        <v>192.03</v>
      </c>
      <c r="G44" s="7" t="s">
        <v>24</v>
      </c>
      <c r="H44" s="29">
        <f t="shared" si="0"/>
        <v>591.45240000000001</v>
      </c>
      <c r="I44" s="7" t="s">
        <v>48</v>
      </c>
      <c r="J44" s="7" t="s">
        <v>14</v>
      </c>
      <c r="K44" s="7" t="s">
        <v>6</v>
      </c>
      <c r="L44" s="7" t="s">
        <v>140</v>
      </c>
    </row>
    <row r="45" spans="1:12" ht="18">
      <c r="A45" s="19">
        <f t="shared" si="1"/>
        <v>43</v>
      </c>
      <c r="B45" s="7" t="s">
        <v>18</v>
      </c>
      <c r="C45" s="7" t="s">
        <v>130</v>
      </c>
      <c r="D45" s="7">
        <v>2.68</v>
      </c>
      <c r="E45" s="7" t="s">
        <v>86</v>
      </c>
      <c r="F45" s="7">
        <v>9.19</v>
      </c>
      <c r="G45" s="7" t="s">
        <v>24</v>
      </c>
      <c r="H45" s="29">
        <f t="shared" si="0"/>
        <v>24.629200000000001</v>
      </c>
      <c r="I45" s="7" t="s">
        <v>48</v>
      </c>
      <c r="J45" s="7" t="s">
        <v>14</v>
      </c>
      <c r="K45" s="7" t="s">
        <v>6</v>
      </c>
      <c r="L45" s="7" t="s">
        <v>140</v>
      </c>
    </row>
    <row r="46" spans="1:12" ht="18">
      <c r="A46" s="19">
        <f t="shared" si="1"/>
        <v>44</v>
      </c>
      <c r="B46" s="7" t="s">
        <v>18</v>
      </c>
      <c r="C46" s="7" t="s">
        <v>116</v>
      </c>
      <c r="D46" s="7">
        <v>2.68</v>
      </c>
      <c r="E46" s="7" t="s">
        <v>86</v>
      </c>
      <c r="F46" s="7">
        <v>3.32</v>
      </c>
      <c r="G46" s="7" t="s">
        <v>24</v>
      </c>
      <c r="H46" s="29">
        <f t="shared" si="0"/>
        <v>8.8976000000000006</v>
      </c>
      <c r="I46" s="7" t="s">
        <v>48</v>
      </c>
      <c r="J46" s="7" t="s">
        <v>14</v>
      </c>
      <c r="K46" s="7" t="s">
        <v>6</v>
      </c>
      <c r="L46" s="7" t="s">
        <v>140</v>
      </c>
    </row>
    <row r="47" spans="1:12" ht="18">
      <c r="A47" s="19">
        <f t="shared" si="1"/>
        <v>45</v>
      </c>
      <c r="B47" s="7" t="s">
        <v>18</v>
      </c>
      <c r="C47" s="7" t="s">
        <v>55</v>
      </c>
      <c r="D47" s="7">
        <v>2.68</v>
      </c>
      <c r="E47" s="7" t="s">
        <v>86</v>
      </c>
      <c r="F47" s="7">
        <v>4.47</v>
      </c>
      <c r="G47" s="7" t="s">
        <v>24</v>
      </c>
      <c r="H47" s="29">
        <f t="shared" si="0"/>
        <v>11.9796</v>
      </c>
      <c r="I47" s="7" t="s">
        <v>48</v>
      </c>
      <c r="J47" s="7" t="s">
        <v>14</v>
      </c>
      <c r="K47" s="7" t="s">
        <v>6</v>
      </c>
      <c r="L47" s="7" t="s">
        <v>140</v>
      </c>
    </row>
    <row r="48" spans="1:12" ht="18">
      <c r="A48" s="19">
        <f t="shared" si="1"/>
        <v>46</v>
      </c>
      <c r="B48" s="7" t="s">
        <v>18</v>
      </c>
      <c r="C48" s="7" t="s">
        <v>117</v>
      </c>
      <c r="D48" s="7">
        <v>2.68</v>
      </c>
      <c r="E48" s="7" t="s">
        <v>86</v>
      </c>
      <c r="F48" s="7">
        <v>3.32</v>
      </c>
      <c r="G48" s="7" t="s">
        <v>24</v>
      </c>
      <c r="H48" s="29">
        <f t="shared" si="0"/>
        <v>8.8976000000000006</v>
      </c>
      <c r="I48" s="7" t="s">
        <v>48</v>
      </c>
      <c r="J48" s="7" t="s">
        <v>14</v>
      </c>
      <c r="K48" s="7" t="s">
        <v>6</v>
      </c>
      <c r="L48" s="7" t="s">
        <v>140</v>
      </c>
    </row>
    <row r="49" spans="1:12" ht="18">
      <c r="A49" s="19">
        <f t="shared" si="1"/>
        <v>47</v>
      </c>
      <c r="B49" s="7" t="s">
        <v>18</v>
      </c>
      <c r="C49" s="7" t="s">
        <v>118</v>
      </c>
      <c r="D49" s="7">
        <v>2.68</v>
      </c>
      <c r="E49" s="7" t="s">
        <v>86</v>
      </c>
      <c r="F49" s="7">
        <v>4.47</v>
      </c>
      <c r="G49" s="7" t="s">
        <v>24</v>
      </c>
      <c r="H49" s="29">
        <f t="shared" si="0"/>
        <v>11.9796</v>
      </c>
      <c r="I49" s="7" t="s">
        <v>48</v>
      </c>
      <c r="J49" s="7" t="s">
        <v>14</v>
      </c>
      <c r="K49" s="7" t="s">
        <v>6</v>
      </c>
      <c r="L49" s="7" t="s">
        <v>140</v>
      </c>
    </row>
    <row r="50" spans="1:12" ht="18">
      <c r="A50" s="19"/>
      <c r="B50" s="65" t="s">
        <v>60</v>
      </c>
      <c r="C50" s="65"/>
      <c r="D50" s="65"/>
      <c r="E50" s="65"/>
      <c r="F50" s="15">
        <f>SUM(F3:F49)</f>
        <v>2333.0000000000009</v>
      </c>
      <c r="G50" s="15" t="s">
        <v>156</v>
      </c>
      <c r="H50" s="31">
        <f>SUM(H3:H49)</f>
        <v>14257.8418</v>
      </c>
      <c r="I50" s="15" t="s">
        <v>157</v>
      </c>
      <c r="J50" s="72" t="s">
        <v>167</v>
      </c>
      <c r="K50" s="73"/>
      <c r="L50" s="35"/>
    </row>
    <row r="51" spans="1:12" ht="18">
      <c r="A51" s="19"/>
      <c r="B51" s="65" t="s">
        <v>154</v>
      </c>
      <c r="C51" s="65"/>
      <c r="D51" s="65"/>
      <c r="E51" s="65"/>
      <c r="F51" s="15">
        <f>SUM(F3:F5)+SUM(F9:F32)+SUM(F34:F35)+SUM(F39:F41)+SUM(F43:F49)</f>
        <v>2188.46</v>
      </c>
      <c r="G51" s="15" t="s">
        <v>156</v>
      </c>
      <c r="H51" s="15">
        <f t="shared" ref="H51" si="2">SUM(H3:H5)+SUM(H9:H32)+SUM(H34:H35)+SUM(H39:H41)+SUM(H43:H49)</f>
        <v>13802.106499999998</v>
      </c>
      <c r="I51" s="15" t="s">
        <v>157</v>
      </c>
      <c r="J51" s="72" t="s">
        <v>168</v>
      </c>
      <c r="K51" s="73"/>
      <c r="L51" s="35"/>
    </row>
    <row r="52" spans="1:12" ht="18">
      <c r="A52" s="19"/>
      <c r="B52" s="65" t="s">
        <v>155</v>
      </c>
      <c r="C52" s="65"/>
      <c r="D52" s="65"/>
      <c r="E52" s="65"/>
      <c r="F52" s="15">
        <f>SUM(F6:F8)+F33+SUM(F36:F38)+F42</f>
        <v>144.54</v>
      </c>
      <c r="G52" s="15" t="s">
        <v>156</v>
      </c>
      <c r="H52" s="15">
        <f t="shared" ref="H52" si="3">SUM(H6:H8)+H33+SUM(H36:H38)+H42</f>
        <v>455.7353</v>
      </c>
      <c r="I52" s="15" t="s">
        <v>157</v>
      </c>
      <c r="J52" s="72" t="s">
        <v>169</v>
      </c>
      <c r="K52" s="73"/>
      <c r="L52" s="35"/>
    </row>
    <row r="53" spans="1:12" ht="15.6">
      <c r="A53" s="19"/>
      <c r="B53" s="7"/>
      <c r="C53" s="7"/>
      <c r="D53" s="7"/>
      <c r="E53" s="7"/>
      <c r="F53" s="7"/>
      <c r="G53" s="7"/>
      <c r="H53" s="19"/>
      <c r="I53" s="7"/>
      <c r="J53" s="7"/>
      <c r="K53" s="7"/>
      <c r="L53" s="7"/>
    </row>
    <row r="54" spans="1:12" ht="18">
      <c r="A54" s="19"/>
      <c r="B54" s="7" t="s">
        <v>13</v>
      </c>
      <c r="C54" s="7" t="s">
        <v>19</v>
      </c>
      <c r="D54" s="7"/>
      <c r="E54" s="7"/>
      <c r="F54" s="7">
        <v>795</v>
      </c>
      <c r="G54" s="7" t="s">
        <v>24</v>
      </c>
      <c r="H54" s="19"/>
      <c r="I54" s="7"/>
      <c r="J54" s="7" t="s">
        <v>14</v>
      </c>
      <c r="K54" s="7" t="s">
        <v>6</v>
      </c>
      <c r="L54" s="7"/>
    </row>
  </sheetData>
  <mergeCells count="10">
    <mergeCell ref="B1:L1"/>
    <mergeCell ref="B50:E50"/>
    <mergeCell ref="B51:E51"/>
    <mergeCell ref="B52:E52"/>
    <mergeCell ref="D2:E2"/>
    <mergeCell ref="F2:G2"/>
    <mergeCell ref="H2:I2"/>
    <mergeCell ref="J50:K50"/>
    <mergeCell ref="J51:K51"/>
    <mergeCell ref="J52:K52"/>
  </mergeCell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Malom</vt:lpstr>
      <vt:lpstr>Járási Hivatal és iskola</vt:lpstr>
      <vt:lpstr>Beethoven Ált. Isk.</vt:lpstr>
      <vt:lpstr>Sportcsarnok</vt:lpstr>
      <vt:lpstr>'Járási Hivatal és iskola'!Nyomtatási_terület</vt:lpstr>
      <vt:lpstr>Malom!Nyomtatási_terület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2016-10-27T06:24:31Z</cp:lastPrinted>
  <dcterms:created xsi:type="dcterms:W3CDTF">2016-10-18T06:41:09Z</dcterms:created>
  <dcterms:modified xsi:type="dcterms:W3CDTF">2016-11-08T00:06:31Z</dcterms:modified>
</cp:coreProperties>
</file>