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\Előterjesztések\2021. aug\"/>
    </mc:Choice>
  </mc:AlternateContent>
  <bookViews>
    <workbookView xWindow="0" yWindow="0" windowWidth="23040" windowHeight="9408" activeTab="2"/>
  </bookViews>
  <sheets>
    <sheet name="ÖSSZESÍTŐ" sheetId="7" r:id="rId1"/>
    <sheet name="REZSI" sheetId="1" r:id="rId2"/>
    <sheet name="REZSI gáz" sheetId="3" r:id="rId3"/>
    <sheet name="Gáz számlák bontása" sheetId="8" r:id="rId4"/>
    <sheet name="REZSI víz" sheetId="4" r:id="rId5"/>
    <sheet name="Rezsi áram" sheetId="5" r:id="rId6"/>
    <sheet name="JH takarítás" sheetId="9" r:id="rId7"/>
  </sheets>
  <calcPr calcId="152511"/>
</workbook>
</file>

<file path=xl/calcChain.xml><?xml version="1.0" encoding="utf-8"?>
<calcChain xmlns="http://schemas.openxmlformats.org/spreadsheetml/2006/main">
  <c r="K60" i="1" l="1"/>
  <c r="G12" i="8"/>
  <c r="G13" i="8"/>
  <c r="G14" i="8"/>
  <c r="G15" i="8"/>
  <c r="G16" i="8"/>
  <c r="G17" i="8"/>
  <c r="G18" i="8"/>
  <c r="G11" i="8"/>
  <c r="G19" i="8" l="1"/>
  <c r="D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19" i="8" l="1"/>
  <c r="F35" i="4"/>
  <c r="D35" i="4"/>
  <c r="D8" i="7" l="1"/>
  <c r="D10" i="7" s="1"/>
  <c r="F10" i="3" l="1"/>
  <c r="F17" i="1" l="1"/>
  <c r="F13" i="1"/>
  <c r="F8" i="1"/>
  <c r="F20" i="1"/>
  <c r="E18" i="3" l="1"/>
  <c r="D18" i="3"/>
  <c r="E16" i="4"/>
  <c r="D16" i="4"/>
  <c r="G16" i="4"/>
  <c r="F5" i="4"/>
  <c r="F6" i="4"/>
  <c r="F7" i="4"/>
  <c r="F8" i="4"/>
  <c r="F9" i="4"/>
  <c r="F10" i="4"/>
  <c r="F11" i="4"/>
  <c r="F12" i="4"/>
  <c r="F13" i="4"/>
  <c r="F14" i="4"/>
  <c r="F15" i="4"/>
  <c r="F4" i="4"/>
  <c r="F16" i="4" l="1"/>
  <c r="F12" i="5"/>
  <c r="F17" i="3"/>
  <c r="F71" i="1"/>
  <c r="F10" i="5" l="1"/>
  <c r="F67" i="1"/>
  <c r="F68" i="1" l="1"/>
  <c r="F64" i="1" l="1"/>
  <c r="F16" i="3" l="1"/>
  <c r="F9" i="5" l="1"/>
  <c r="F8" i="5"/>
  <c r="F7" i="5"/>
  <c r="F5" i="5"/>
  <c r="F15" i="3"/>
  <c r="F14" i="3"/>
  <c r="F13" i="3"/>
  <c r="F12" i="3"/>
  <c r="F11" i="3"/>
  <c r="F9" i="3"/>
  <c r="F8" i="3"/>
  <c r="F7" i="3"/>
  <c r="F6" i="3"/>
  <c r="F5" i="3"/>
  <c r="F18" i="3" l="1"/>
  <c r="F62" i="1"/>
  <c r="F57" i="1" l="1"/>
  <c r="F55" i="1"/>
  <c r="F49" i="1" l="1"/>
  <c r="K61" i="1" s="1"/>
  <c r="F63" i="1" l="1"/>
  <c r="F58" i="1" l="1"/>
  <c r="F47" i="1"/>
  <c r="F59" i="1"/>
  <c r="F53" i="1"/>
  <c r="F52" i="1"/>
  <c r="F46" i="1"/>
  <c r="F45" i="1" l="1"/>
  <c r="F43" i="1"/>
  <c r="F19" i="1" l="1"/>
  <c r="F16" i="1"/>
  <c r="F11" i="1"/>
  <c r="F6" i="1"/>
  <c r="F42" i="1" l="1"/>
  <c r="F37" i="1"/>
  <c r="K59" i="1" s="1"/>
  <c r="F40" i="1" l="1"/>
  <c r="F39" i="1"/>
  <c r="K62" i="1" l="1"/>
</calcChain>
</file>

<file path=xl/sharedStrings.xml><?xml version="1.0" encoding="utf-8"?>
<sst xmlns="http://schemas.openxmlformats.org/spreadsheetml/2006/main" count="413" uniqueCount="255">
  <si>
    <t>SZA00121/2019</t>
  </si>
  <si>
    <t>gáz továbbszámlázás 2018.06.01-2019.01.31</t>
  </si>
  <si>
    <t>SZA00123/2019</t>
  </si>
  <si>
    <t>áram 2018.05.01-2018.12.31</t>
  </si>
  <si>
    <t>SZA00125/2019</t>
  </si>
  <si>
    <t>víz 2018.04.11-2018.12.12</t>
  </si>
  <si>
    <t>SZA00127/2019</t>
  </si>
  <si>
    <t>hulladék szállítás 2017.07.01-2018.09.30</t>
  </si>
  <si>
    <t>SZA00214/2019</t>
  </si>
  <si>
    <t>áram fogyasztás tsz. 2019.01.01-2019.03.31</t>
  </si>
  <si>
    <t>gázdíj E.ON 2019.02.01-2019.03.31</t>
  </si>
  <si>
    <t>SZA00217/2019</t>
  </si>
  <si>
    <t>Hulladék szállítás tsz. 2018.10.01-2018.12.31</t>
  </si>
  <si>
    <t>Víz-csatorna díj tsz. 2018.12.13-2019.04.05</t>
  </si>
  <si>
    <t>SZA00229/2019</t>
  </si>
  <si>
    <t>Járási Hivatal ajtó beépítése-megrendelő alapján</t>
  </si>
  <si>
    <t>SZA00367/2019</t>
  </si>
  <si>
    <t xml:space="preserve">tsz. Áram 2019.04.01-2019.06.30 </t>
  </si>
  <si>
    <t>tsz. Gáz 2019.04.01-2019.06.30</t>
  </si>
  <si>
    <t>tsz. Víz és csatornadíj 2019.04.06-2019.06.12</t>
  </si>
  <si>
    <t>Áram fogyasztás továbbszámlázás 2019.07.01-2019.10.31</t>
  </si>
  <si>
    <t>SZA00529/2019</t>
  </si>
  <si>
    <t>SZA00530/2019</t>
  </si>
  <si>
    <t>Gáz fogyasztás továbbszámlázás 2019.07.01-2019.09.30</t>
  </si>
  <si>
    <t>Víz- és csatornadíj továbbszámlázás 2019.06.13-2019.10.10</t>
  </si>
  <si>
    <t>Hulladék elszállítás továbbszámlázás 2019.01.01-2019.09.30</t>
  </si>
  <si>
    <t>SZA00571/2019</t>
  </si>
  <si>
    <t>Megrendelés alapján 4db ajtózár cseréje-anyagköltség</t>
  </si>
  <si>
    <t>1fő 2óra munkavégzés 3310Ft/óra+áfa</t>
  </si>
  <si>
    <t>SZA00579/2019</t>
  </si>
  <si>
    <t>SZA00580/2019</t>
  </si>
  <si>
    <t>SZA00583/2019</t>
  </si>
  <si>
    <t>SZA00584/2019</t>
  </si>
  <si>
    <t>SZA00037/2020</t>
  </si>
  <si>
    <t>Áram fogyasztás továbbszámlázás 2019.12.01-2019.12.31</t>
  </si>
  <si>
    <t>Víz- és csatornadíj továbbszámlázás 2019.10.11-2019.12.11</t>
  </si>
  <si>
    <t>Gáz fogyasztás továbbszámlázás 2019.10.01-2019.12.31</t>
  </si>
  <si>
    <t>SZA00073/2020</t>
  </si>
  <si>
    <t>SZA00074/2020</t>
  </si>
  <si>
    <t>SZA00075/2020</t>
  </si>
  <si>
    <t>Víz- és csatornadíj továbbszámlázás 2019.10.11-2019.12.31</t>
  </si>
  <si>
    <t>SZA00076/2020</t>
  </si>
  <si>
    <t>Hulladék elszállítás továbbszámlázás 2019.10.01-2019.12.31</t>
  </si>
  <si>
    <t>SZA00078/2020</t>
  </si>
  <si>
    <t>Áram fogyasztás továbbszámlázás 2019.07.01-2019.11.30</t>
  </si>
  <si>
    <t>SZA00151/2020</t>
  </si>
  <si>
    <t>SZA00153/2020</t>
  </si>
  <si>
    <t>Járási Hivatal áram továbbsz. 2020.02.29-ig</t>
  </si>
  <si>
    <t>SZA00154/2020</t>
  </si>
  <si>
    <t>Járási Hivatal víz továbbs. 2020.02.11-ig</t>
  </si>
  <si>
    <t>Különbözet</t>
  </si>
  <si>
    <t>Időszak</t>
  </si>
  <si>
    <t>Számla dátuma</t>
  </si>
  <si>
    <t>Számla száma</t>
  </si>
  <si>
    <t>Számlázott összeg</t>
  </si>
  <si>
    <t>SZA00245/2020</t>
  </si>
  <si>
    <t>Járási Hivatal gáz fogy. Tov. 2020.04.30-ig</t>
  </si>
  <si>
    <t>SZA00249/2020</t>
  </si>
  <si>
    <t>Járási Hivatal áram továbbsz. 2020.04.30-ig</t>
  </si>
  <si>
    <t>SZA00250/2020</t>
  </si>
  <si>
    <t>Víz- és csatornadíj továbbszámlázás 2020.02.12-2020.05.08-ig</t>
  </si>
  <si>
    <t>TAKARÍTÁS</t>
  </si>
  <si>
    <t>SZA00566/2019</t>
  </si>
  <si>
    <t>SZA00564/2019</t>
  </si>
  <si>
    <t>2019. 11 .hó</t>
  </si>
  <si>
    <t>2019. 12.hó</t>
  </si>
  <si>
    <t>SZA00092/2020</t>
  </si>
  <si>
    <t>SZA00150/2020</t>
  </si>
  <si>
    <t>SZA00215/2020</t>
  </si>
  <si>
    <t>SZA00251/2020</t>
  </si>
  <si>
    <t>2020.01-02.hó</t>
  </si>
  <si>
    <t>2020.03.hó</t>
  </si>
  <si>
    <t>2020.04.hó</t>
  </si>
  <si>
    <t>2020.05.hó</t>
  </si>
  <si>
    <t>SZA00297/2020</t>
  </si>
  <si>
    <t>SZA00347/2020</t>
  </si>
  <si>
    <t>2020.06. hó</t>
  </si>
  <si>
    <t>2020.07. hó</t>
  </si>
  <si>
    <t>SZA00402/2020</t>
  </si>
  <si>
    <t>2020.08. hó</t>
  </si>
  <si>
    <t>SZA00453/2020</t>
  </si>
  <si>
    <t>2020.09. hó</t>
  </si>
  <si>
    <t>SZA00328/2020</t>
  </si>
  <si>
    <t>SZA00348/2020</t>
  </si>
  <si>
    <t>Víz-csatorna díj tsz. 202020.05.09-06.08-ig</t>
  </si>
  <si>
    <t>Áram fogy. Tsz. 2020.05.hó</t>
  </si>
  <si>
    <t>Áram fogy. Tsz. 2020.06-07. hó</t>
  </si>
  <si>
    <t>Víz-csatornadíj tsz. 2020.06.09-07.08-ig</t>
  </si>
  <si>
    <t>SZA00478/2020</t>
  </si>
  <si>
    <t>Víz-csatornadíj tsz. 2020.07.09-09.14-ig</t>
  </si>
  <si>
    <t>áram fogy. Tsz. 2020.08.01-09.30-ig</t>
  </si>
  <si>
    <t>SZA00536/2020</t>
  </si>
  <si>
    <t>2020.10.hó</t>
  </si>
  <si>
    <t>100% összeg, az arányszámítás alapja</t>
  </si>
  <si>
    <t>SZA00562/2020</t>
  </si>
  <si>
    <t>SZA00570/2020</t>
  </si>
  <si>
    <t>Járási Hivatal áram továbbsz. 2020.10.31-ig</t>
  </si>
  <si>
    <t>SZA00571/2020</t>
  </si>
  <si>
    <t>Járási H. gáz 2020.06.01-10.31</t>
  </si>
  <si>
    <t>Járási H. víz-csatorna díj továbbsz.2020.11.12-ig</t>
  </si>
  <si>
    <t>2020.11-12. hó</t>
  </si>
  <si>
    <t>SZA00572/2020</t>
  </si>
  <si>
    <t>SZA00573/2020</t>
  </si>
  <si>
    <t xml:space="preserve">számlázva 1313217674 sz. almérő szerinti *32,44%, jogos </t>
  </si>
  <si>
    <t>Kellett volna fizetniük</t>
  </si>
  <si>
    <t>Gáz fogyasztás továbbszámlázás 2019.10.01-2019.12.31-ig</t>
  </si>
  <si>
    <t>Járási Hivatal gáz fogy. Tov.2020.01.01- 2020.02.29-ig</t>
  </si>
  <si>
    <t>Gáz fogy. Tsz. Alapdíj ápr.arányok alapján(0634szla)9%tov.2020.05.hó</t>
  </si>
  <si>
    <t>SZA00038/2021</t>
  </si>
  <si>
    <t>gáz 2020.11.01-2020.12.31-ig</t>
  </si>
  <si>
    <t>áram emeleti fogyasztás  2020.06-07. hó</t>
  </si>
  <si>
    <t>áram emeleti fogyasztás 2020.05.hó</t>
  </si>
  <si>
    <t>áram emelet fogy. Tsz. 2020.08.01-09.30-ig</t>
  </si>
  <si>
    <t>Járási Hivatal áram emelet továbbsz. 2020.10.31-ig</t>
  </si>
  <si>
    <t>SZA00037/2021</t>
  </si>
  <si>
    <t>áram fogyasztás továbbszámlázás 2020.11-12. hó</t>
  </si>
  <si>
    <t>áram emelet fogy. Tsz.2020.11-12.hó</t>
  </si>
  <si>
    <t>*alsó megjegyzésben számolva</t>
  </si>
  <si>
    <t>*</t>
  </si>
  <si>
    <t>Járási Hivatal</t>
  </si>
  <si>
    <t>Gáz továbbszámlázás különbözet számítás</t>
  </si>
  <si>
    <t>Összesen különbözet ( tartozás)</t>
  </si>
  <si>
    <t>Számla iktatószáma</t>
  </si>
  <si>
    <t>Megnevezés</t>
  </si>
  <si>
    <t>Számla bruttó összege</t>
  </si>
  <si>
    <t>* külön táblázatban naptári napokra bontva</t>
  </si>
  <si>
    <t>Összesen különbözet (tartozás):</t>
  </si>
  <si>
    <t>Összesen különbözet (tartozás)</t>
  </si>
  <si>
    <t xml:space="preserve">0909211305 almérőn mért teljes fogyasztás számlázva </t>
  </si>
  <si>
    <t>kiszámlázva 13,3 %, új szerződés szerint: 09.01-től 95,5%</t>
  </si>
  <si>
    <t>Áram fogyasztás különbözet számítása emelet használata miatt (még számlázandó)</t>
  </si>
  <si>
    <t>SZA00039/2021</t>
  </si>
  <si>
    <t>2021. 01. hó</t>
  </si>
  <si>
    <t>SZA00097/2021</t>
  </si>
  <si>
    <t>2021.02.hó</t>
  </si>
  <si>
    <t>SZA00098/2021</t>
  </si>
  <si>
    <t>Víz 2021.01.08-ig</t>
  </si>
  <si>
    <t>SZA00100/2021</t>
  </si>
  <si>
    <t>2021.01.01-02.28</t>
  </si>
  <si>
    <t>SZA00099/2021</t>
  </si>
  <si>
    <t>SZA00133/2021</t>
  </si>
  <si>
    <t>2021.03.hó</t>
  </si>
  <si>
    <t xml:space="preserve">víz+csat. 2021.01.08-ig, </t>
  </si>
  <si>
    <t>áram fogyasztás 2021.02.28-ig</t>
  </si>
  <si>
    <t>szemétszállítás 2020.12.31-ig</t>
  </si>
  <si>
    <t>Járási H. szemétszáll. 2020.01.01-09.30-ig</t>
  </si>
  <si>
    <t>gáz fogyasztás 2021.02.28-ig</t>
  </si>
  <si>
    <t>áram emeleti fogyasztás 2021.02.28-ig</t>
  </si>
  <si>
    <t>áram emelet 2021.02.28-ig</t>
  </si>
  <si>
    <t>Összesen tartozás:</t>
  </si>
  <si>
    <t>SZA00170/2021</t>
  </si>
  <si>
    <t>2021.04. hó</t>
  </si>
  <si>
    <t>SZA00178/2021</t>
  </si>
  <si>
    <t>SZA00179/2021</t>
  </si>
  <si>
    <t>áram fogyasztás2021.03.01-04.30-ig</t>
  </si>
  <si>
    <t>áram emeleti fogyasztás 04.30-ig</t>
  </si>
  <si>
    <t>gáz fogyasztás 2021.03.01-2021.04.30</t>
  </si>
  <si>
    <t>áram emelet 2021.04.30-ig</t>
  </si>
  <si>
    <r>
      <t>SZ</t>
    </r>
    <r>
      <rPr>
        <sz val="10"/>
        <color theme="1"/>
        <rFont val="Calibri"/>
        <family val="2"/>
        <charset val="238"/>
        <scheme val="minor"/>
      </rPr>
      <t>A00125/2019</t>
    </r>
  </si>
  <si>
    <t>2018.04.11-2018.12.12</t>
  </si>
  <si>
    <t>2018.12.13-2019.04.05</t>
  </si>
  <si>
    <t>2019.04.06-2019.06.12</t>
  </si>
  <si>
    <t>számla száma</t>
  </si>
  <si>
    <t>Továbbszám-lázandó összeg</t>
  </si>
  <si>
    <t>791/2018</t>
  </si>
  <si>
    <t>100007011527</t>
  </si>
  <si>
    <t>911/2018</t>
  </si>
  <si>
    <t>100007144157</t>
  </si>
  <si>
    <t>1173/2018</t>
  </si>
  <si>
    <t>100007357797</t>
  </si>
  <si>
    <t>1298/2018</t>
  </si>
  <si>
    <t>100007444198</t>
  </si>
  <si>
    <t>1446/2018</t>
  </si>
  <si>
    <t>100007543851</t>
  </si>
  <si>
    <t>1604/2018</t>
  </si>
  <si>
    <t>100007661737</t>
  </si>
  <si>
    <t>0034/2019</t>
  </si>
  <si>
    <t>100007759801</t>
  </si>
  <si>
    <t>Összesen:</t>
  </si>
  <si>
    <t>2018.04.11-05.08</t>
  </si>
  <si>
    <t>05.09-06.11</t>
  </si>
  <si>
    <t>06.12-08.08</t>
  </si>
  <si>
    <t>08.09-09.07</t>
  </si>
  <si>
    <t>2019.11.01-től az új "Üzemeltetési megállapodás" IV.12.1. pontja alapján számolva</t>
  </si>
  <si>
    <t>Gáz fogyasztás továbbszámlázás 2019.11.01-2019.12.31-ig</t>
  </si>
  <si>
    <t>Gáz fogyasztás továbbszámlázás 2019.10.01-2019.10.31-ig</t>
  </si>
  <si>
    <t>gáz fogy. Tov.2020.01.01- 2020.02.29-ig</t>
  </si>
  <si>
    <t xml:space="preserve"> gáz fogy. Tov. 2020.04.30-ig</t>
  </si>
  <si>
    <t xml:space="preserve"> gáz 2020.06.01-10.31</t>
  </si>
  <si>
    <t>2795*95,5%=2669.- 09.01-től</t>
  </si>
  <si>
    <t>9184*13,3%=1221.- 08.31-ig</t>
  </si>
  <si>
    <t>számítás módja: 2018.08.31-ig13,3,%, 09.01-től 95,5 %</t>
  </si>
  <si>
    <t>09.08-10.10</t>
  </si>
  <si>
    <t>10.11-11.14</t>
  </si>
  <si>
    <t>11.15-12.12</t>
  </si>
  <si>
    <t>Víz-csatornadíj különbözet számítása 2018.09.01-től az új arányokkal</t>
  </si>
  <si>
    <t xml:space="preserve"> SZA00125/2019 számla melléklete</t>
  </si>
  <si>
    <t>kiszámlázva 13,3 %, emeletet is 2018.09-től használják</t>
  </si>
  <si>
    <t>Járási Hivatal áram fogyasztás almérők állása  2020. év</t>
  </si>
  <si>
    <t>Fogyasztási hely</t>
  </si>
  <si>
    <t>Almérő gyári szám</t>
  </si>
  <si>
    <t>01.hó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</si>
  <si>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</si>
  <si>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</si>
  <si>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</si>
  <si>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</si>
  <si>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</si>
  <si>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</si>
  <si>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</si>
  <si>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</si>
  <si>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</si>
  <si>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</si>
  <si>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12.31.</t>
  </si>
  <si>
    <t>Éves fogyasztás</t>
  </si>
  <si>
    <t>Szent László út 2.</t>
  </si>
  <si>
    <t>7E.46.8.4000002</t>
  </si>
  <si>
    <t>Járási Hivatal emelet</t>
  </si>
  <si>
    <t>BA011331</t>
  </si>
  <si>
    <t>2021. év</t>
  </si>
  <si>
    <t>01. hó</t>
  </si>
  <si>
    <t>víz</t>
  </si>
  <si>
    <t>gáz</t>
  </si>
  <si>
    <t>áram emelet</t>
  </si>
  <si>
    <t>Rezsi tartozás összesen</t>
  </si>
  <si>
    <t>Takarítás</t>
  </si>
  <si>
    <t>Mindösszesen tartozás:</t>
  </si>
  <si>
    <t>Tartozás jogcíme</t>
  </si>
  <si>
    <t>Tartozás összege</t>
  </si>
  <si>
    <t>ÖSSZESÍTŐ Fejér Megyei Kormányhivatal "Üzemeltetési Megállapodás"-hoz</t>
  </si>
  <si>
    <t xml:space="preserve">Fejér megyei Kormányhivatal </t>
  </si>
  <si>
    <t>0909211305 almérő szerint számlázva</t>
  </si>
  <si>
    <t>új:1313217674 sz. almérő szerinti 32,44%, új arány:73,1%</t>
  </si>
  <si>
    <t>Készítette: Szokoliné Bondor Márta 2021.07.23-án</t>
  </si>
  <si>
    <t>eddig  számolva</t>
  </si>
  <si>
    <t>Aktualizálva 2021. 07. 23-án</t>
  </si>
  <si>
    <t>Közüzemi tartozás összesen</t>
  </si>
  <si>
    <t>"0" fogyasztás esetén fizetendő havi alapdíj (fix) számítása</t>
  </si>
  <si>
    <t>Alapdíj nettó összege(165 709.-Ft) / összes mennyiség (56 m3/h)= nettó egységár (2 959.-Ft )</t>
  </si>
  <si>
    <t>nettó egységár2 959.-Ft)*1,27= bruttó egységár (3 758.-Ft)</t>
  </si>
  <si>
    <t>épület fogyasztásmérő kapacitás (16 m3/h) * bruttó egységár (3 758.-Ft)=elosztandó (60 128.-Ft)</t>
  </si>
  <si>
    <t>elosztandó alapdíj(60 128.-Ft)*73,1%= 43 954.-Ft/hó (számlázandó alapdíj)</t>
  </si>
  <si>
    <t>új "Üzemeltetési megállapodás" IV.12.1. pontja alapján számolva</t>
  </si>
  <si>
    <t>2021.05.havi alapdíj</t>
  </si>
  <si>
    <t>Összesen kellett volna fizetniük</t>
  </si>
  <si>
    <t>Fizetendő egyéb költségek</t>
  </si>
  <si>
    <t>Fizetendő alapdíj 2019.11.01-től</t>
  </si>
  <si>
    <t>földszint</t>
  </si>
  <si>
    <t>pandémia (árajánlat alapján)</t>
  </si>
  <si>
    <t>emelet (területarányosan a 80.000 Ft-ból számolva)</t>
  </si>
  <si>
    <t xml:space="preserve">                                      -     </t>
  </si>
  <si>
    <t xml:space="preserve">Járási Hivatal által számolt </t>
  </si>
  <si>
    <t>Az eddig kiállított(2021.04.30), és Fejér Megyei Kormányhivatal által kiegyenlített számlák alapján</t>
  </si>
  <si>
    <t>Készítette: Szokoliné Bondor Márta 2021.08.26-án</t>
  </si>
  <si>
    <t>Szokoliné Bondor Márta 2021.08.26-án</t>
  </si>
  <si>
    <t>Fenti táblázatban szereplő összes  eddig kiállított és Fejér Megyei Kormányhivatal által kiegyenlített számlák alapján aktualizálta: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</si>
</sst>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0" fontId="0" fillId="2" borderId="1" xfId="0" applyFont="1" applyFill="1" applyBorder="1"/>
    <xf numFmtId="14" fontId="0" fillId="2" borderId="1" xfId="0" applyNumberFormat="1" applyFont="1" applyFill="1" applyBorder="1"/>
    <xf numFmtId="164" fontId="0" fillId="2" borderId="1" xfId="1" applyNumberFormat="1" applyFont="1" applyFill="1" applyBorder="1"/>
    <xf numFmtId="49" fontId="0" fillId="2" borderId="1" xfId="0" applyNumberFormat="1" applyFont="1" applyFill="1" applyBorder="1"/>
    <xf numFmtId="49" fontId="0" fillId="0" borderId="1" xfId="0" applyNumberFormat="1" applyFont="1" applyBorder="1"/>
    <xf numFmtId="0" fontId="0" fillId="0" borderId="1" xfId="0" applyFont="1" applyFill="1" applyBorder="1"/>
    <xf numFmtId="164" fontId="0" fillId="0" borderId="1" xfId="1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/>
    <xf numFmtId="164" fontId="3" fillId="0" borderId="1" xfId="1" applyNumberFormat="1" applyFont="1" applyBorder="1"/>
    <xf numFmtId="164" fontId="0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7" fillId="0" borderId="1" xfId="1" applyNumberFormat="1" applyFont="1" applyBorder="1"/>
    <xf numFmtId="0" fontId="8" fillId="0" borderId="0" xfId="0" applyFont="1"/>
    <xf numFmtId="0" fontId="4" fillId="0" borderId="0" xfId="0" applyFont="1"/>
    <xf numFmtId="164" fontId="12" fillId="0" borderId="1" xfId="1" applyNumberFormat="1" applyFont="1" applyBorder="1"/>
    <xf numFmtId="164" fontId="10" fillId="3" borderId="1" xfId="0" applyNumberFormat="1" applyFont="1" applyFill="1" applyBorder="1"/>
    <xf numFmtId="164" fontId="6" fillId="3" borderId="1" xfId="1" applyNumberFormat="1" applyFont="1" applyFill="1" applyBorder="1"/>
    <xf numFmtId="164" fontId="0" fillId="4" borderId="1" xfId="0" applyNumberFormat="1" applyFont="1" applyFill="1" applyBorder="1"/>
    <xf numFmtId="0" fontId="0" fillId="5" borderId="0" xfId="0" applyFill="1"/>
    <xf numFmtId="0" fontId="0" fillId="0" borderId="1" xfId="0" applyFont="1" applyBorder="1" applyAlignment="1">
      <alignment wrapText="1"/>
    </xf>
    <xf numFmtId="164" fontId="0" fillId="3" borderId="1" xfId="1" applyNumberFormat="1" applyFont="1" applyFill="1" applyBorder="1"/>
    <xf numFmtId="164" fontId="0" fillId="0" borderId="0" xfId="1" applyNumberFormat="1" applyFont="1"/>
    <xf numFmtId="164" fontId="0" fillId="5" borderId="1" xfId="0" applyNumberFormat="1" applyFont="1" applyFill="1" applyBorder="1"/>
    <xf numFmtId="164" fontId="6" fillId="4" borderId="1" xfId="0" applyNumberFormat="1" applyFont="1" applyFill="1" applyBorder="1"/>
    <xf numFmtId="164" fontId="6" fillId="5" borderId="1" xfId="0" applyNumberFormat="1" applyFont="1" applyFill="1" applyBorder="1"/>
    <xf numFmtId="14" fontId="6" fillId="3" borderId="1" xfId="0" applyNumberFormat="1" applyFont="1" applyFill="1" applyBorder="1"/>
    <xf numFmtId="10" fontId="0" fillId="4" borderId="0" xfId="0" applyNumberFormat="1" applyFill="1"/>
    <xf numFmtId="164" fontId="5" fillId="4" borderId="2" xfId="0" applyNumberFormat="1" applyFont="1" applyFill="1" applyBorder="1"/>
    <xf numFmtId="0" fontId="0" fillId="0" borderId="0" xfId="0" applyAlignment="1">
      <alignment wrapText="1"/>
    </xf>
    <xf numFmtId="164" fontId="5" fillId="5" borderId="2" xfId="0" applyNumberFormat="1" applyFont="1" applyFill="1" applyBorder="1"/>
    <xf numFmtId="164" fontId="1" fillId="3" borderId="1" xfId="1" applyNumberFormat="1" applyFont="1" applyFill="1" applyBorder="1"/>
    <xf numFmtId="0" fontId="0" fillId="6" borderId="1" xfId="0" applyFont="1" applyFill="1" applyBorder="1"/>
    <xf numFmtId="14" fontId="0" fillId="0" borderId="1" xfId="0" applyNumberFormat="1" applyBorder="1"/>
    <xf numFmtId="164" fontId="0" fillId="4" borderId="1" xfId="0" applyNumberFormat="1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ont="1" applyFill="1"/>
    <xf numFmtId="164" fontId="5" fillId="3" borderId="0" xfId="0" applyNumberFormat="1" applyFont="1" applyFill="1" applyBorder="1"/>
    <xf numFmtId="164" fontId="5" fillId="3" borderId="0" xfId="0" applyNumberFormat="1" applyFont="1" applyFill="1"/>
    <xf numFmtId="0" fontId="13" fillId="4" borderId="1" xfId="0" applyFont="1" applyFill="1" applyBorder="1"/>
    <xf numFmtId="164" fontId="0" fillId="4" borderId="1" xfId="1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4" fontId="6" fillId="6" borderId="1" xfId="0" applyNumberFormat="1" applyFont="1" applyFill="1" applyBorder="1"/>
    <xf numFmtId="164" fontId="0" fillId="6" borderId="1" xfId="0" applyNumberFormat="1" applyFont="1" applyFill="1" applyBorder="1"/>
    <xf numFmtId="164" fontId="6" fillId="6" borderId="1" xfId="1" applyNumberFormat="1" applyFont="1" applyFill="1" applyBorder="1"/>
    <xf numFmtId="164" fontId="0" fillId="0" borderId="0" xfId="0" applyNumberFormat="1"/>
    <xf numFmtId="164" fontId="5" fillId="6" borderId="2" xfId="0" applyNumberFormat="1" applyFont="1" applyFill="1" applyBorder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64" fontId="8" fillId="7" borderId="2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Border="1"/>
    <xf numFmtId="49" fontId="0" fillId="3" borderId="0" xfId="0" applyNumberFormat="1" applyFont="1" applyFill="1" applyBorder="1"/>
    <xf numFmtId="0" fontId="0" fillId="3" borderId="0" xfId="0" applyFont="1" applyFill="1" applyBorder="1"/>
    <xf numFmtId="14" fontId="0" fillId="3" borderId="0" xfId="0" applyNumberFormat="1" applyFont="1" applyFill="1" applyBorder="1"/>
    <xf numFmtId="164" fontId="0" fillId="3" borderId="0" xfId="1" applyNumberFormat="1" applyFont="1" applyFill="1" applyBorder="1"/>
    <xf numFmtId="164" fontId="0" fillId="3" borderId="0" xfId="0" applyNumberFormat="1" applyFont="1" applyFill="1" applyBorder="1"/>
    <xf numFmtId="14" fontId="0" fillId="3" borderId="0" xfId="0" applyNumberFormat="1" applyFill="1" applyBorder="1"/>
    <xf numFmtId="164" fontId="0" fillId="3" borderId="0" xfId="0" applyNumberFormat="1" applyFill="1" applyBorder="1"/>
    <xf numFmtId="0" fontId="9" fillId="3" borderId="0" xfId="0" applyFont="1" applyFill="1" applyBorder="1"/>
    <xf numFmtId="0" fontId="0" fillId="0" borderId="0" xfId="0" applyBorder="1"/>
    <xf numFmtId="0" fontId="8" fillId="0" borderId="1" xfId="0" applyFont="1" applyBorder="1"/>
    <xf numFmtId="164" fontId="8" fillId="0" borderId="1" xfId="0" applyNumberFormat="1" applyFont="1" applyBorder="1"/>
    <xf numFmtId="14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1" xfId="0" applyBorder="1"/>
    <xf numFmtId="0" fontId="5" fillId="0" borderId="1" xfId="0" applyFont="1" applyBorder="1"/>
    <xf numFmtId="49" fontId="0" fillId="0" borderId="1" xfId="0" applyNumberFormat="1" applyFont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Border="1"/>
    <xf numFmtId="0" fontId="0" fillId="5" borderId="0" xfId="0" applyFill="1"/>
    <xf numFmtId="0" fontId="0" fillId="5" borderId="0" xfId="0" applyFill="1" applyBorder="1"/>
    <xf numFmtId="0" fontId="5" fillId="3" borderId="0" xfId="0" applyFont="1" applyFill="1" applyBorder="1" applyAlignment="1">
      <alignment vertical="center" wrapText="1"/>
    </xf>
    <xf numFmtId="3" fontId="0" fillId="3" borderId="0" xfId="0" applyNumberFormat="1" applyFont="1" applyFill="1" applyBorder="1"/>
    <xf numFmtId="164" fontId="0" fillId="3" borderId="0" xfId="4" applyNumberFormat="1" applyFont="1" applyFill="1" applyBorder="1"/>
    <xf numFmtId="3" fontId="0" fillId="3" borderId="0" xfId="0" applyNumberFormat="1" applyFill="1" applyBorder="1"/>
    <xf numFmtId="164" fontId="1" fillId="3" borderId="0" xfId="4" applyNumberFormat="1" applyFont="1" applyFill="1" applyBorder="1"/>
    <xf numFmtId="3" fontId="0" fillId="0" borderId="0" xfId="0" applyNumberFormat="1" applyBorder="1"/>
    <xf numFmtId="0" fontId="7" fillId="0" borderId="0" xfId="0" applyFont="1"/>
    <xf numFmtId="164" fontId="8" fillId="3" borderId="0" xfId="0" applyNumberFormat="1" applyFont="1" applyFill="1" applyBorder="1"/>
    <xf numFmtId="0" fontId="5" fillId="0" borderId="0" xfId="0" applyFont="1"/>
    <xf numFmtId="10" fontId="5" fillId="4" borderId="0" xfId="0" applyNumberFormat="1" applyFont="1" applyFill="1"/>
    <xf numFmtId="164" fontId="0" fillId="3" borderId="1" xfId="0" applyNumberFormat="1" applyFill="1" applyBorder="1"/>
    <xf numFmtId="164" fontId="0" fillId="5" borderId="1" xfId="0" applyNumberFormat="1" applyFill="1" applyBorder="1"/>
    <xf numFmtId="0" fontId="0" fillId="0" borderId="0" xfId="0" applyFont="1" applyBorder="1"/>
    <xf numFmtId="164" fontId="0" fillId="0" borderId="0" xfId="1" applyNumberFormat="1" applyFont="1" applyBorder="1"/>
    <xf numFmtId="164" fontId="0" fillId="6" borderId="1" xfId="0" applyNumberFormat="1" applyFill="1" applyBorder="1"/>
    <xf numFmtId="49" fontId="5" fillId="3" borderId="0" xfId="0" applyNumberFormat="1" applyFont="1" applyFill="1" applyBorder="1"/>
    <xf numFmtId="0" fontId="0" fillId="0" borderId="0" xfId="0" applyFont="1" applyFill="1" applyBorder="1"/>
    <xf numFmtId="164" fontId="0" fillId="0" borderId="1" xfId="1" applyNumberFormat="1" applyFont="1" applyFill="1" applyBorder="1"/>
    <xf numFmtId="14" fontId="0" fillId="0" borderId="1" xfId="0" applyNumberFormat="1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8" fillId="0" borderId="1" xfId="1" applyNumberFormat="1" applyFont="1" applyBorder="1"/>
    <xf numFmtId="164" fontId="0" fillId="0" borderId="9" xfId="1" applyNumberFormat="1" applyFont="1" applyFill="1" applyBorder="1"/>
    <xf numFmtId="164" fontId="6" fillId="0" borderId="0" xfId="1" applyNumberFormat="1" applyFont="1"/>
    <xf numFmtId="0" fontId="0" fillId="3" borderId="1" xfId="0" applyFont="1" applyFill="1" applyBorder="1"/>
    <xf numFmtId="0" fontId="10" fillId="3" borderId="0" xfId="0" applyFont="1" applyFill="1" applyBorder="1" applyAlignment="1">
      <alignment vertical="center"/>
    </xf>
    <xf numFmtId="49" fontId="10" fillId="3" borderId="0" xfId="0" applyNumberFormat="1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vertical="center" wrapText="1"/>
    </xf>
    <xf numFmtId="164" fontId="11" fillId="0" borderId="1" xfId="1" applyNumberFormat="1" applyFont="1" applyBorder="1"/>
    <xf numFmtId="164" fontId="0" fillId="3" borderId="1" xfId="1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/>
    <xf numFmtId="49" fontId="0" fillId="0" borderId="16" xfId="0" applyNumberFormat="1" applyBorder="1" applyAlignment="1">
      <alignment wrapText="1"/>
    </xf>
    <xf numFmtId="164" fontId="0" fillId="0" borderId="0" xfId="1" applyNumberFormat="1" applyFont="1" applyAlignment="1"/>
    <xf numFmtId="164" fontId="0" fillId="0" borderId="16" xfId="1" applyNumberFormat="1" applyFont="1" applyBorder="1"/>
    <xf numFmtId="164" fontId="0" fillId="0" borderId="1" xfId="1" applyNumberFormat="1" applyFont="1" applyBorder="1" applyAlignment="1"/>
    <xf numFmtId="49" fontId="0" fillId="0" borderId="1" xfId="0" applyNumberFormat="1" applyBorder="1"/>
    <xf numFmtId="0" fontId="0" fillId="0" borderId="1" xfId="0" applyFill="1" applyBorder="1"/>
    <xf numFmtId="49" fontId="5" fillId="0" borderId="1" xfId="0" applyNumberFormat="1" applyFont="1" applyBorder="1"/>
    <xf numFmtId="164" fontId="5" fillId="0" borderId="1" xfId="1" applyNumberFormat="1" applyFont="1" applyBorder="1" applyAlignment="1"/>
    <xf numFmtId="164" fontId="5" fillId="0" borderId="1" xfId="1" applyNumberFormat="1" applyFont="1" applyBorder="1"/>
    <xf numFmtId="49" fontId="0" fillId="0" borderId="0" xfId="0" applyNumberFormat="1"/>
    <xf numFmtId="0" fontId="0" fillId="0" borderId="0" xfId="0" applyAlignment="1"/>
    <xf numFmtId="0" fontId="5" fillId="0" borderId="11" xfId="0" applyFont="1" applyBorder="1" applyAlignment="1">
      <alignment horizontal="center" vertical="center" wrapText="1"/>
    </xf>
    <xf numFmtId="0" fontId="15" fillId="0" borderId="14" xfId="0" applyFont="1" applyBorder="1"/>
    <xf numFmtId="10" fontId="0" fillId="0" borderId="0" xfId="0" applyNumberFormat="1"/>
    <xf numFmtId="164" fontId="11" fillId="3" borderId="0" xfId="1" applyNumberFormat="1" applyFont="1" applyFill="1" applyBorder="1"/>
    <xf numFmtId="0" fontId="11" fillId="3" borderId="0" xfId="0" applyFont="1" applyFill="1" applyBorder="1"/>
    <xf numFmtId="164" fontId="8" fillId="3" borderId="1" xfId="1" applyNumberFormat="1" applyFont="1" applyFill="1" applyBorder="1"/>
    <xf numFmtId="0" fontId="14" fillId="0" borderId="1" xfId="0" applyFont="1" applyBorder="1" applyAlignment="1">
      <alignment wrapText="1"/>
    </xf>
    <xf numFmtId="164" fontId="6" fillId="4" borderId="1" xfId="1" applyNumberFormat="1" applyFont="1" applyFill="1" applyBorder="1"/>
    <xf numFmtId="0" fontId="0" fillId="4" borderId="0" xfId="0" applyFill="1" applyBorder="1"/>
    <xf numFmtId="0" fontId="11" fillId="0" borderId="0" xfId="0" applyFont="1"/>
    <xf numFmtId="0" fontId="0" fillId="0" borderId="0" xfId="0"/>
    <xf numFmtId="0" fontId="5" fillId="0" borderId="0" xfId="0" applyFont="1"/>
    <xf numFmtId="1" fontId="2" fillId="0" borderId="1" xfId="5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" fillId="0" borderId="1" xfId="0" applyFont="1" applyFill="1" applyBorder="1"/>
    <xf numFmtId="0" fontId="17" fillId="0" borderId="1" xfId="0" applyFont="1" applyFill="1" applyBorder="1" applyAlignment="1">
      <alignment horizontal="left" vertical="center"/>
    </xf>
    <xf numFmtId="0" fontId="20" fillId="0" borderId="17" xfId="0" applyFont="1" applyBorder="1"/>
    <xf numFmtId="0" fontId="20" fillId="0" borderId="1" xfId="0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7" fillId="0" borderId="0" xfId="0" applyFont="1"/>
    <xf numFmtId="0" fontId="20" fillId="3" borderId="1" xfId="0" applyFont="1" applyFill="1" applyBorder="1" applyAlignment="1">
      <alignment horizontal="center"/>
    </xf>
    <xf numFmtId="0" fontId="0" fillId="0" borderId="1" xfId="0" applyBorder="1"/>
    <xf numFmtId="0" fontId="17" fillId="0" borderId="18" xfId="0" applyFont="1" applyFill="1" applyBorder="1" applyAlignment="1">
      <alignment horizontal="left" vertical="center"/>
    </xf>
    <xf numFmtId="1" fontId="2" fillId="0" borderId="18" xfId="5" applyNumberFormat="1" applyFont="1" applyFill="1" applyBorder="1" applyAlignment="1">
      <alignment horizontal="left" vertical="center"/>
    </xf>
    <xf numFmtId="0" fontId="2" fillId="0" borderId="18" xfId="0" applyFont="1" applyFill="1" applyBorder="1"/>
    <xf numFmtId="0" fontId="20" fillId="0" borderId="18" xfId="0" applyFont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Border="1"/>
    <xf numFmtId="0" fontId="16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14" fontId="18" fillId="0" borderId="21" xfId="0" applyNumberFormat="1" applyFont="1" applyBorder="1" applyAlignment="1">
      <alignment horizontal="center"/>
    </xf>
    <xf numFmtId="0" fontId="19" fillId="0" borderId="21" xfId="0" applyFont="1" applyBorder="1" applyAlignment="1"/>
    <xf numFmtId="49" fontId="19" fillId="0" borderId="21" xfId="0" applyNumberFormat="1" applyFont="1" applyBorder="1" applyAlignment="1"/>
    <xf numFmtId="0" fontId="21" fillId="0" borderId="22" xfId="0" applyFont="1" applyBorder="1" applyAlignment="1">
      <alignment wrapText="1"/>
    </xf>
    <xf numFmtId="14" fontId="18" fillId="0" borderId="23" xfId="0" applyNumberFormat="1" applyFont="1" applyBorder="1" applyAlignment="1">
      <alignment horizontal="center"/>
    </xf>
    <xf numFmtId="0" fontId="0" fillId="0" borderId="18" xfId="0" applyBorder="1"/>
    <xf numFmtId="0" fontId="19" fillId="0" borderId="24" xfId="0" applyFont="1" applyBorder="1" applyAlignment="1"/>
    <xf numFmtId="0" fontId="13" fillId="6" borderId="0" xfId="0" applyFont="1" applyFill="1"/>
    <xf numFmtId="0" fontId="0" fillId="5" borderId="1" xfId="0" applyFont="1" applyFill="1" applyBorder="1"/>
    <xf numFmtId="164" fontId="5" fillId="5" borderId="1" xfId="0" applyNumberFormat="1" applyFont="1" applyFill="1" applyBorder="1"/>
    <xf numFmtId="164" fontId="5" fillId="4" borderId="1" xfId="0" applyNumberFormat="1" applyFont="1" applyFill="1" applyBorder="1"/>
    <xf numFmtId="164" fontId="5" fillId="6" borderId="1" xfId="0" applyNumberFormat="1" applyFont="1" applyFill="1" applyBorder="1"/>
    <xf numFmtId="0" fontId="0" fillId="8" borderId="1" xfId="0" applyFont="1" applyFill="1" applyBorder="1"/>
    <xf numFmtId="164" fontId="5" fillId="8" borderId="1" xfId="0" applyNumberFormat="1" applyFont="1" applyFill="1" applyBorder="1"/>
    <xf numFmtId="164" fontId="8" fillId="10" borderId="1" xfId="0" applyNumberFormat="1" applyFont="1" applyFill="1" applyBorder="1"/>
    <xf numFmtId="164" fontId="23" fillId="9" borderId="1" xfId="0" applyNumberFormat="1" applyFont="1" applyFill="1" applyBorder="1"/>
    <xf numFmtId="10" fontId="10" fillId="5" borderId="0" xfId="0" applyNumberFormat="1" applyFont="1" applyFill="1"/>
    <xf numFmtId="0" fontId="0" fillId="6" borderId="0" xfId="0" applyFill="1" applyAlignment="1">
      <alignment wrapText="1"/>
    </xf>
    <xf numFmtId="164" fontId="0" fillId="5" borderId="1" xfId="1" applyNumberFormat="1" applyFont="1" applyFill="1" applyBorder="1"/>
    <xf numFmtId="164" fontId="11" fillId="5" borderId="1" xfId="1" applyNumberFormat="1" applyFont="1" applyFill="1" applyBorder="1"/>
    <xf numFmtId="164" fontId="8" fillId="4" borderId="1" xfId="0" applyNumberFormat="1" applyFont="1" applyFill="1" applyBorder="1"/>
    <xf numFmtId="0" fontId="24" fillId="0" borderId="0" xfId="0" applyFont="1"/>
    <xf numFmtId="0" fontId="5" fillId="4" borderId="0" xfId="0" applyFont="1" applyFill="1" applyBorder="1"/>
    <xf numFmtId="0" fontId="5" fillId="4" borderId="0" xfId="0" applyFont="1" applyFill="1"/>
    <xf numFmtId="3" fontId="5" fillId="0" borderId="1" xfId="0" applyNumberFormat="1" applyFont="1" applyBorder="1"/>
    <xf numFmtId="3" fontId="0" fillId="0" borderId="1" xfId="0" applyNumberFormat="1" applyBorder="1"/>
    <xf numFmtId="0" fontId="5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11" fillId="0" borderId="0" xfId="0" applyFont="1"/>
    <xf numFmtId="0" fontId="25" fillId="0" borderId="0" xfId="0" applyFont="1"/>
    <xf numFmtId="0" fontId="5" fillId="11" borderId="0" xfId="0" applyFont="1" applyFill="1" applyBorder="1"/>
    <xf numFmtId="0" fontId="5" fillId="11" borderId="0" xfId="0" applyFont="1" applyFill="1"/>
    <xf numFmtId="0" fontId="0" fillId="11" borderId="0" xfId="0" applyFill="1"/>
    <xf numFmtId="164" fontId="0" fillId="11" borderId="0" xfId="1" applyNumberFormat="1" applyFont="1" applyFill="1"/>
    <xf numFmtId="0" fontId="10" fillId="11" borderId="0" xfId="0" applyFont="1" applyFill="1" applyBorder="1"/>
    <xf numFmtId="0" fontId="4" fillId="11" borderId="0" xfId="0" applyFont="1" applyFill="1"/>
    <xf numFmtId="0" fontId="5" fillId="10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22" fillId="7" borderId="6" xfId="0" applyFont="1" applyFill="1" applyBorder="1" applyAlignment="1">
      <alignment horizontal="center"/>
    </xf>
  </cellXfs>
  <cellStyles count="11">
    <cellStyle name="Ezres" xfId="1" builtinId="3"/>
    <cellStyle name="Ezres 2" xfId="4"/>
    <cellStyle name="Ezres 2 2" xfId="5"/>
    <cellStyle name="Ezres 2 2 2" xfId="9"/>
    <cellStyle name="Ezres 2 3" xfId="8"/>
    <cellStyle name="Ezres 3" xfId="6"/>
    <cellStyle name="Ezres 3 2" xfId="10"/>
    <cellStyle name="Ezres 4" xfId="7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23" sqref="D23"/>
    </sheetView>
  </sheetViews>
  <sheetFormatPr defaultRowHeight="14.4" x14ac:dyDescent="0.3"/>
  <cols>
    <col min="3" max="3" width="22.5546875" customWidth="1"/>
    <col min="4" max="4" width="20.77734375" customWidth="1"/>
  </cols>
  <sheetData>
    <row r="1" spans="1:8" ht="15.6" x14ac:dyDescent="0.3">
      <c r="A1" s="19" t="s">
        <v>228</v>
      </c>
    </row>
    <row r="2" spans="1:8" s="147" customFormat="1" ht="15" x14ac:dyDescent="0.3"/>
    <row r="3" spans="1:8" s="147" customFormat="1" ht="15" x14ac:dyDescent="0.3"/>
    <row r="4" spans="1:8" x14ac:dyDescent="0.3">
      <c r="B4" s="158"/>
      <c r="C4" s="83" t="s">
        <v>226</v>
      </c>
      <c r="D4" s="83" t="s">
        <v>227</v>
      </c>
    </row>
    <row r="5" spans="1:8" x14ac:dyDescent="0.3">
      <c r="B5" s="85"/>
      <c r="C5" s="177" t="s">
        <v>220</v>
      </c>
      <c r="D5" s="178">
        <v>298259</v>
      </c>
    </row>
    <row r="6" spans="1:8" x14ac:dyDescent="0.3">
      <c r="B6" s="85"/>
      <c r="C6" s="48" t="s">
        <v>221</v>
      </c>
      <c r="D6" s="179">
        <v>894248</v>
      </c>
    </row>
    <row r="7" spans="1:8" x14ac:dyDescent="0.3">
      <c r="B7" s="85"/>
      <c r="C7" s="38" t="s">
        <v>222</v>
      </c>
      <c r="D7" s="180">
        <v>656765</v>
      </c>
    </row>
    <row r="8" spans="1:8" ht="15.6" x14ac:dyDescent="0.3">
      <c r="B8" s="206" t="s">
        <v>223</v>
      </c>
      <c r="C8" s="206"/>
      <c r="D8" s="183">
        <f>SUM(D5:D7)</f>
        <v>1849272</v>
      </c>
    </row>
    <row r="9" spans="1:8" x14ac:dyDescent="0.3">
      <c r="B9" s="85"/>
      <c r="C9" s="181" t="s">
        <v>224</v>
      </c>
      <c r="D9" s="182">
        <v>1262667</v>
      </c>
      <c r="E9" s="198" t="s">
        <v>250</v>
      </c>
    </row>
    <row r="10" spans="1:8" ht="18" x14ac:dyDescent="0.35">
      <c r="B10" s="207" t="s">
        <v>225</v>
      </c>
      <c r="C10" s="207"/>
      <c r="D10" s="184">
        <f>SUM(D8:D9)</f>
        <v>3111939</v>
      </c>
    </row>
    <row r="12" spans="1:8" ht="15.6" x14ac:dyDescent="0.3">
      <c r="B12" s="19" t="s">
        <v>251</v>
      </c>
      <c r="C12" s="19"/>
      <c r="D12" s="19"/>
      <c r="E12" s="19"/>
      <c r="F12" s="19"/>
      <c r="G12" s="19"/>
      <c r="H12" s="199"/>
    </row>
    <row r="13" spans="1:8" ht="15" x14ac:dyDescent="0.3">
      <c r="B13" s="148"/>
    </row>
    <row r="14" spans="1:8" ht="15" x14ac:dyDescent="0.3">
      <c r="B14" s="146"/>
    </row>
    <row r="16" spans="1:8" x14ac:dyDescent="0.3">
      <c r="B16" s="148" t="s">
        <v>252</v>
      </c>
    </row>
  </sheetData>
  <mergeCells count="2">
    <mergeCell ref="B8:C8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82"/>
  <sheetViews>
    <sheetView topLeftCell="A52" workbookViewId="0">
      <selection activeCell="B78" sqref="B78"/>
    </sheetView>
  </sheetViews>
  <sheetFormatPr defaultRowHeight="14.4" x14ac:dyDescent="0.3"/>
  <cols>
    <col min="1" max="1" width="27.6640625" customWidth="1"/>
    <col min="2" max="2" width="52.44140625" customWidth="1"/>
    <col min="3" max="3" width="10.6640625" customWidth="1"/>
    <col min="4" max="4" width="13.33203125" bestFit="1" customWidth="1"/>
    <col min="5" max="5" width="14.21875" customWidth="1"/>
    <col min="6" max="6" width="15.77734375" bestFit="1" customWidth="1"/>
    <col min="7" max="7" width="13.5546875" customWidth="1"/>
    <col min="9" max="9" width="10.77734375" bestFit="1" customWidth="1"/>
    <col min="10" max="10" width="11.77734375" customWidth="1"/>
    <col min="11" max="11" width="13.88671875" bestFit="1" customWidth="1"/>
    <col min="12" max="13" width="10.77734375" bestFit="1" customWidth="1"/>
  </cols>
  <sheetData>
    <row r="3" spans="1:13" ht="15.6" x14ac:dyDescent="0.3">
      <c r="A3" s="19" t="s">
        <v>229</v>
      </c>
      <c r="B3" s="19" t="s">
        <v>119</v>
      </c>
      <c r="C3" s="19"/>
      <c r="D3" s="19"/>
      <c r="E3" s="19"/>
      <c r="F3" s="19"/>
    </row>
    <row r="4" spans="1:13" ht="15.6" x14ac:dyDescent="0.3">
      <c r="A4" s="19"/>
      <c r="B4" s="19"/>
      <c r="C4" s="19"/>
      <c r="D4" s="19"/>
      <c r="E4" s="19"/>
      <c r="F4" s="19"/>
    </row>
    <row r="5" spans="1:13" ht="57.6" x14ac:dyDescent="0.3">
      <c r="A5" s="16" t="s">
        <v>53</v>
      </c>
      <c r="B5" s="16" t="s">
        <v>51</v>
      </c>
      <c r="C5" s="17" t="s">
        <v>52</v>
      </c>
      <c r="D5" s="17" t="s">
        <v>54</v>
      </c>
      <c r="E5" s="17" t="s">
        <v>104</v>
      </c>
      <c r="F5" s="16" t="s">
        <v>50</v>
      </c>
      <c r="G5" s="26" t="s">
        <v>93</v>
      </c>
      <c r="K5" s="35"/>
    </row>
    <row r="6" spans="1:13" x14ac:dyDescent="0.3">
      <c r="A6" s="8" t="s">
        <v>0</v>
      </c>
      <c r="B6" s="9" t="s">
        <v>1</v>
      </c>
      <c r="C6" s="3">
        <v>43544</v>
      </c>
      <c r="D6" s="10">
        <v>754924</v>
      </c>
      <c r="E6" s="27">
        <v>244897</v>
      </c>
      <c r="F6" s="24">
        <f>D6-E6</f>
        <v>510027</v>
      </c>
      <c r="G6" s="10"/>
      <c r="I6" s="1"/>
      <c r="K6" s="44"/>
    </row>
    <row r="7" spans="1:13" x14ac:dyDescent="0.3">
      <c r="A7" s="8" t="s">
        <v>2</v>
      </c>
      <c r="B7" s="2" t="s">
        <v>3</v>
      </c>
      <c r="C7" s="3">
        <v>43545</v>
      </c>
      <c r="D7" s="10">
        <v>583605</v>
      </c>
      <c r="E7" s="27"/>
      <c r="F7" s="2"/>
      <c r="G7" s="10"/>
      <c r="H7" s="1"/>
      <c r="I7" s="1"/>
    </row>
    <row r="8" spans="1:13" x14ac:dyDescent="0.3">
      <c r="A8" s="8" t="s">
        <v>4</v>
      </c>
      <c r="B8" s="2" t="s">
        <v>5</v>
      </c>
      <c r="C8" s="3">
        <v>43545</v>
      </c>
      <c r="D8" s="10">
        <v>10621</v>
      </c>
      <c r="E8" s="27">
        <v>44098</v>
      </c>
      <c r="F8" s="29">
        <f>D8-E8</f>
        <v>-33477</v>
      </c>
      <c r="G8" s="10">
        <v>79857</v>
      </c>
      <c r="H8" s="1" t="s">
        <v>197</v>
      </c>
      <c r="I8" s="1"/>
      <c r="J8" s="41"/>
      <c r="K8" s="41"/>
      <c r="L8" s="41"/>
      <c r="M8" s="185">
        <v>0.95499999999999996</v>
      </c>
    </row>
    <row r="9" spans="1:13" x14ac:dyDescent="0.3">
      <c r="A9" s="8" t="s">
        <v>6</v>
      </c>
      <c r="B9" s="2" t="s">
        <v>7</v>
      </c>
      <c r="C9" s="3">
        <v>43546</v>
      </c>
      <c r="D9" s="10">
        <v>68467</v>
      </c>
      <c r="E9" s="27"/>
      <c r="F9" s="2"/>
      <c r="G9" s="10"/>
      <c r="H9" s="1"/>
      <c r="I9" s="1"/>
    </row>
    <row r="10" spans="1:13" x14ac:dyDescent="0.3">
      <c r="A10" s="8" t="s">
        <v>8</v>
      </c>
      <c r="B10" s="2" t="s">
        <v>9</v>
      </c>
      <c r="C10" s="3">
        <v>43599</v>
      </c>
      <c r="D10" s="10">
        <v>195097</v>
      </c>
      <c r="E10" s="27"/>
      <c r="F10" s="2"/>
      <c r="G10" s="10"/>
      <c r="H10" s="1"/>
      <c r="I10" s="1"/>
    </row>
    <row r="11" spans="1:13" x14ac:dyDescent="0.3">
      <c r="A11" s="8" t="s">
        <v>8</v>
      </c>
      <c r="B11" s="2" t="s">
        <v>10</v>
      </c>
      <c r="C11" s="3">
        <v>43599</v>
      </c>
      <c r="D11" s="10">
        <v>299403</v>
      </c>
      <c r="E11" s="27">
        <v>97126</v>
      </c>
      <c r="F11" s="24">
        <f>D11-E11</f>
        <v>202277</v>
      </c>
      <c r="G11" s="10"/>
      <c r="H11" s="1" t="s">
        <v>230</v>
      </c>
      <c r="I11" s="1"/>
    </row>
    <row r="12" spans="1:13" x14ac:dyDescent="0.3">
      <c r="A12" s="8" t="s">
        <v>11</v>
      </c>
      <c r="B12" s="2" t="s">
        <v>12</v>
      </c>
      <c r="C12" s="3">
        <v>43600</v>
      </c>
      <c r="D12" s="10">
        <v>13739</v>
      </c>
      <c r="E12" s="27"/>
      <c r="F12" s="2"/>
      <c r="G12" s="10"/>
      <c r="H12" s="1"/>
      <c r="I12" s="1"/>
    </row>
    <row r="13" spans="1:13" x14ac:dyDescent="0.3">
      <c r="A13" s="8" t="s">
        <v>11</v>
      </c>
      <c r="B13" s="2" t="s">
        <v>13</v>
      </c>
      <c r="C13" s="3">
        <v>43600</v>
      </c>
      <c r="D13" s="10">
        <v>6240</v>
      </c>
      <c r="E13" s="27">
        <v>44806</v>
      </c>
      <c r="F13" s="29">
        <f>D13-E13</f>
        <v>-38566</v>
      </c>
      <c r="G13" s="10">
        <v>46917</v>
      </c>
      <c r="H13" s="1"/>
      <c r="I13" s="1"/>
    </row>
    <row r="14" spans="1:13" x14ac:dyDescent="0.3">
      <c r="A14" s="11" t="s">
        <v>14</v>
      </c>
      <c r="B14" s="12" t="s">
        <v>15</v>
      </c>
      <c r="C14" s="13">
        <v>43606</v>
      </c>
      <c r="D14" s="14"/>
      <c r="E14" s="27"/>
      <c r="F14" s="2"/>
      <c r="G14" s="10"/>
      <c r="H14" s="1"/>
      <c r="I14" s="1"/>
    </row>
    <row r="15" spans="1:13" x14ac:dyDescent="0.3">
      <c r="A15" s="8" t="s">
        <v>16</v>
      </c>
      <c r="B15" s="2" t="s">
        <v>17</v>
      </c>
      <c r="C15" s="3">
        <v>43686</v>
      </c>
      <c r="D15" s="10">
        <v>246974</v>
      </c>
      <c r="E15" s="27"/>
      <c r="F15" s="2"/>
      <c r="G15" s="10"/>
      <c r="H15" s="1"/>
      <c r="I15" s="1"/>
    </row>
    <row r="16" spans="1:13" x14ac:dyDescent="0.3">
      <c r="A16" s="8" t="s">
        <v>16</v>
      </c>
      <c r="B16" s="2" t="s">
        <v>18</v>
      </c>
      <c r="C16" s="3">
        <v>43686</v>
      </c>
      <c r="D16" s="10">
        <v>83389</v>
      </c>
      <c r="E16" s="27">
        <v>27051</v>
      </c>
      <c r="F16" s="24">
        <f>D16-E16</f>
        <v>56338</v>
      </c>
      <c r="G16" s="10"/>
      <c r="H16" s="1" t="s">
        <v>230</v>
      </c>
      <c r="I16" s="1"/>
    </row>
    <row r="17" spans="1:9" x14ac:dyDescent="0.3">
      <c r="A17" s="8" t="s">
        <v>16</v>
      </c>
      <c r="B17" s="2" t="s">
        <v>19</v>
      </c>
      <c r="C17" s="3">
        <v>43686</v>
      </c>
      <c r="D17" s="10">
        <v>3585</v>
      </c>
      <c r="E17" s="27">
        <v>25739</v>
      </c>
      <c r="F17" s="29">
        <f>D17-E17</f>
        <v>-22154</v>
      </c>
      <c r="G17" s="10">
        <v>26952</v>
      </c>
      <c r="H17" s="1"/>
      <c r="I17" s="1"/>
    </row>
    <row r="18" spans="1:9" x14ac:dyDescent="0.3">
      <c r="A18" s="7" t="s">
        <v>21</v>
      </c>
      <c r="B18" s="4" t="s">
        <v>20</v>
      </c>
      <c r="C18" s="5">
        <v>43796</v>
      </c>
      <c r="D18" s="6">
        <v>366765</v>
      </c>
      <c r="E18" s="27"/>
      <c r="F18" s="2"/>
      <c r="G18" s="10"/>
      <c r="H18" s="1"/>
      <c r="I18" s="1"/>
    </row>
    <row r="19" spans="1:9" x14ac:dyDescent="0.3">
      <c r="A19" s="8" t="s">
        <v>22</v>
      </c>
      <c r="B19" s="9" t="s">
        <v>23</v>
      </c>
      <c r="C19" s="3">
        <v>43796</v>
      </c>
      <c r="D19" s="10">
        <v>894</v>
      </c>
      <c r="E19" s="27">
        <v>290</v>
      </c>
      <c r="F19" s="24">
        <f>D19-E19</f>
        <v>604</v>
      </c>
      <c r="G19" s="10"/>
      <c r="H19" s="1" t="s">
        <v>230</v>
      </c>
      <c r="I19" s="1"/>
    </row>
    <row r="20" spans="1:9" x14ac:dyDescent="0.3">
      <c r="A20" s="8" t="s">
        <v>22</v>
      </c>
      <c r="B20" s="9" t="s">
        <v>24</v>
      </c>
      <c r="C20" s="3">
        <v>43796</v>
      </c>
      <c r="D20" s="10">
        <v>7434</v>
      </c>
      <c r="E20" s="27">
        <v>53385</v>
      </c>
      <c r="F20" s="29">
        <f>D20-E20</f>
        <v>-45951</v>
      </c>
      <c r="G20" s="10">
        <v>55901</v>
      </c>
      <c r="H20" s="1"/>
      <c r="I20" s="1"/>
    </row>
    <row r="21" spans="1:9" x14ac:dyDescent="0.3">
      <c r="A21" s="8" t="s">
        <v>22</v>
      </c>
      <c r="B21" s="9" t="s">
        <v>25</v>
      </c>
      <c r="C21" s="3">
        <v>43796</v>
      </c>
      <c r="D21" s="10">
        <v>41010</v>
      </c>
      <c r="E21" s="27"/>
      <c r="F21" s="2"/>
      <c r="G21" s="10"/>
      <c r="H21" s="1"/>
      <c r="I21" s="1"/>
    </row>
    <row r="22" spans="1:9" x14ac:dyDescent="0.3">
      <c r="A22" s="11" t="s">
        <v>26</v>
      </c>
      <c r="B22" s="12" t="s">
        <v>27</v>
      </c>
      <c r="C22" s="13">
        <v>43809</v>
      </c>
      <c r="D22" s="10"/>
      <c r="E22" s="27"/>
      <c r="F22" s="2"/>
      <c r="G22" s="10"/>
      <c r="H22" s="1"/>
      <c r="I22" s="1"/>
    </row>
    <row r="23" spans="1:9" x14ac:dyDescent="0.3">
      <c r="A23" s="11" t="s">
        <v>26</v>
      </c>
      <c r="B23" s="12" t="s">
        <v>28</v>
      </c>
      <c r="C23" s="13">
        <v>43809</v>
      </c>
      <c r="D23" s="10"/>
      <c r="E23" s="27"/>
      <c r="F23" s="2"/>
      <c r="G23" s="10"/>
      <c r="H23" s="1"/>
      <c r="I23" s="1"/>
    </row>
    <row r="24" spans="1:9" x14ac:dyDescent="0.3">
      <c r="A24" s="7" t="s">
        <v>29</v>
      </c>
      <c r="B24" s="4" t="s">
        <v>20</v>
      </c>
      <c r="C24" s="5">
        <v>43818</v>
      </c>
      <c r="D24" s="6">
        <v>-366765</v>
      </c>
      <c r="E24" s="10"/>
      <c r="F24" s="2"/>
      <c r="G24" s="10"/>
      <c r="H24" s="1"/>
      <c r="I24" s="1"/>
    </row>
    <row r="25" spans="1:9" x14ac:dyDescent="0.3">
      <c r="A25" s="8" t="s">
        <v>30</v>
      </c>
      <c r="B25" s="2" t="s">
        <v>44</v>
      </c>
      <c r="C25" s="3">
        <v>43818</v>
      </c>
      <c r="D25" s="10">
        <v>466016</v>
      </c>
      <c r="E25" s="10"/>
      <c r="F25" s="2"/>
      <c r="G25" s="10"/>
      <c r="H25" s="1"/>
      <c r="I25" s="1"/>
    </row>
    <row r="26" spans="1:9" x14ac:dyDescent="0.3">
      <c r="A26" s="11" t="s">
        <v>31</v>
      </c>
      <c r="B26" s="12" t="s">
        <v>27</v>
      </c>
      <c r="C26" s="13">
        <v>43818</v>
      </c>
      <c r="D26" s="10"/>
      <c r="E26" s="10"/>
      <c r="F26" s="2"/>
      <c r="G26" s="10"/>
      <c r="H26" s="1"/>
      <c r="I26" s="1"/>
    </row>
    <row r="27" spans="1:9" x14ac:dyDescent="0.3">
      <c r="A27" s="11" t="s">
        <v>31</v>
      </c>
      <c r="B27" s="12" t="s">
        <v>28</v>
      </c>
      <c r="C27" s="13">
        <v>43818</v>
      </c>
      <c r="D27" s="10"/>
      <c r="E27" s="10"/>
      <c r="F27" s="2"/>
      <c r="G27" s="10"/>
      <c r="H27" s="1"/>
      <c r="I27" s="1"/>
    </row>
    <row r="28" spans="1:9" x14ac:dyDescent="0.3">
      <c r="A28" s="11" t="s">
        <v>32</v>
      </c>
      <c r="B28" s="12" t="s">
        <v>27</v>
      </c>
      <c r="C28" s="13">
        <v>43818</v>
      </c>
      <c r="D28" s="10"/>
      <c r="E28" s="10"/>
      <c r="F28" s="2"/>
      <c r="G28" s="10"/>
      <c r="H28" s="1"/>
      <c r="I28" s="1"/>
    </row>
    <row r="29" spans="1:9" x14ac:dyDescent="0.3">
      <c r="A29" s="11" t="s">
        <v>32</v>
      </c>
      <c r="B29" s="12" t="s">
        <v>28</v>
      </c>
      <c r="C29" s="13">
        <v>43818</v>
      </c>
      <c r="D29" s="10"/>
      <c r="E29" s="10"/>
      <c r="F29" s="2"/>
      <c r="G29" s="10"/>
      <c r="H29" s="1"/>
      <c r="I29" s="1"/>
    </row>
    <row r="30" spans="1:9" x14ac:dyDescent="0.3">
      <c r="A30" s="7" t="s">
        <v>33</v>
      </c>
      <c r="B30" s="4" t="s">
        <v>34</v>
      </c>
      <c r="C30" s="5">
        <v>43852</v>
      </c>
      <c r="D30" s="6">
        <v>81402</v>
      </c>
      <c r="E30" s="10"/>
      <c r="F30" s="2"/>
      <c r="G30" s="10"/>
      <c r="H30" s="1"/>
      <c r="I30" s="1"/>
    </row>
    <row r="31" spans="1:9" x14ac:dyDescent="0.3">
      <c r="A31" s="7" t="s">
        <v>33</v>
      </c>
      <c r="B31" s="4" t="s">
        <v>35</v>
      </c>
      <c r="C31" s="5">
        <v>43852</v>
      </c>
      <c r="D31" s="6">
        <v>3983</v>
      </c>
      <c r="E31" s="10"/>
      <c r="F31" s="2"/>
      <c r="G31" s="10"/>
      <c r="H31" s="1"/>
      <c r="I31" s="1"/>
    </row>
    <row r="32" spans="1:9" x14ac:dyDescent="0.3">
      <c r="A32" s="7" t="s">
        <v>33</v>
      </c>
      <c r="B32" s="4" t="s">
        <v>36</v>
      </c>
      <c r="C32" s="5">
        <v>43852</v>
      </c>
      <c r="D32" s="6">
        <v>566575</v>
      </c>
      <c r="E32" s="10"/>
      <c r="F32" s="2"/>
      <c r="G32" s="10"/>
      <c r="H32" s="1"/>
      <c r="I32" s="1"/>
    </row>
    <row r="33" spans="1:13" x14ac:dyDescent="0.3">
      <c r="A33" s="7" t="s">
        <v>37</v>
      </c>
      <c r="B33" s="4" t="s">
        <v>34</v>
      </c>
      <c r="C33" s="5">
        <v>43874</v>
      </c>
      <c r="D33" s="6">
        <v>-651960</v>
      </c>
      <c r="E33" s="10"/>
      <c r="F33" s="2"/>
      <c r="G33" s="10"/>
      <c r="H33" s="1"/>
      <c r="I33" s="1"/>
    </row>
    <row r="34" spans="1:13" x14ac:dyDescent="0.3">
      <c r="A34" s="7" t="s">
        <v>37</v>
      </c>
      <c r="B34" s="4" t="s">
        <v>35</v>
      </c>
      <c r="C34" s="5">
        <v>43874</v>
      </c>
      <c r="D34" s="6"/>
      <c r="E34" s="10"/>
      <c r="F34" s="2"/>
      <c r="G34" s="10"/>
      <c r="H34" s="1"/>
      <c r="I34" s="1"/>
    </row>
    <row r="35" spans="1:13" x14ac:dyDescent="0.3">
      <c r="A35" s="7" t="s">
        <v>37</v>
      </c>
      <c r="B35" s="4" t="s">
        <v>36</v>
      </c>
      <c r="C35" s="5">
        <v>43874</v>
      </c>
      <c r="D35" s="6"/>
      <c r="E35" s="10"/>
      <c r="F35" s="2"/>
      <c r="G35" s="10"/>
      <c r="H35" s="1"/>
      <c r="I35" s="1"/>
    </row>
    <row r="36" spans="1:13" x14ac:dyDescent="0.3">
      <c r="A36" s="8" t="s">
        <v>38</v>
      </c>
      <c r="B36" s="2" t="s">
        <v>34</v>
      </c>
      <c r="C36" s="3">
        <v>43875</v>
      </c>
      <c r="D36" s="10">
        <v>81402</v>
      </c>
      <c r="E36" s="10"/>
      <c r="F36" s="2"/>
      <c r="G36" s="10"/>
      <c r="H36" s="1"/>
      <c r="I36" s="1"/>
    </row>
    <row r="37" spans="1:13" x14ac:dyDescent="0.3">
      <c r="A37" s="8" t="s">
        <v>39</v>
      </c>
      <c r="B37" s="2" t="s">
        <v>40</v>
      </c>
      <c r="C37" s="3">
        <v>43875</v>
      </c>
      <c r="D37" s="10">
        <v>4818</v>
      </c>
      <c r="E37" s="10">
        <v>28598</v>
      </c>
      <c r="F37" s="29">
        <f>D37-E37</f>
        <v>-23780</v>
      </c>
      <c r="G37" s="10">
        <v>29946</v>
      </c>
      <c r="H37" s="1"/>
      <c r="I37" s="1"/>
      <c r="K37" s="25">
        <v>95.5</v>
      </c>
    </row>
    <row r="38" spans="1:13" x14ac:dyDescent="0.3">
      <c r="A38" s="8" t="s">
        <v>41</v>
      </c>
      <c r="B38" s="2" t="s">
        <v>42</v>
      </c>
      <c r="C38" s="3">
        <v>43875</v>
      </c>
      <c r="D38" s="10">
        <v>13670</v>
      </c>
      <c r="E38" s="10"/>
      <c r="F38" s="2"/>
      <c r="G38" s="10"/>
      <c r="H38" s="1"/>
      <c r="I38" s="1"/>
    </row>
    <row r="39" spans="1:13" x14ac:dyDescent="0.3">
      <c r="A39" s="8" t="s">
        <v>43</v>
      </c>
      <c r="B39" s="2" t="s">
        <v>105</v>
      </c>
      <c r="C39" s="3">
        <v>43878</v>
      </c>
      <c r="D39" s="10">
        <v>183797</v>
      </c>
      <c r="E39" s="10">
        <v>423443</v>
      </c>
      <c r="F39" s="24">
        <f>D39-E39</f>
        <v>-239646</v>
      </c>
      <c r="G39" s="10">
        <v>566575</v>
      </c>
      <c r="H39" s="1" t="s">
        <v>103</v>
      </c>
      <c r="I39" s="1"/>
      <c r="M39" s="99">
        <v>0.73099999999999998</v>
      </c>
    </row>
    <row r="40" spans="1:13" x14ac:dyDescent="0.3">
      <c r="A40" s="2" t="s">
        <v>45</v>
      </c>
      <c r="B40" s="2" t="s">
        <v>106</v>
      </c>
      <c r="C40" s="3">
        <v>43916</v>
      </c>
      <c r="D40" s="10">
        <v>204313</v>
      </c>
      <c r="E40" s="10">
        <v>508603</v>
      </c>
      <c r="F40" s="24">
        <f>D40-E40</f>
        <v>-304290</v>
      </c>
      <c r="G40" s="10">
        <v>629816</v>
      </c>
      <c r="H40" s="1"/>
      <c r="I40" s="1"/>
    </row>
    <row r="41" spans="1:13" x14ac:dyDescent="0.3">
      <c r="A41" s="2" t="s">
        <v>46</v>
      </c>
      <c r="B41" s="2" t="s">
        <v>47</v>
      </c>
      <c r="C41" s="3">
        <v>43920</v>
      </c>
      <c r="D41" s="10">
        <v>189430</v>
      </c>
      <c r="E41" s="10"/>
      <c r="F41" s="2"/>
      <c r="G41" s="10"/>
      <c r="H41" s="1"/>
      <c r="I41" s="1"/>
    </row>
    <row r="42" spans="1:13" x14ac:dyDescent="0.3">
      <c r="A42" s="2" t="s">
        <v>48</v>
      </c>
      <c r="B42" s="2" t="s">
        <v>49</v>
      </c>
      <c r="C42" s="3">
        <v>43920</v>
      </c>
      <c r="D42" s="10">
        <v>2882</v>
      </c>
      <c r="E42" s="10">
        <v>20695</v>
      </c>
      <c r="F42" s="29">
        <f>D42-E42</f>
        <v>-17813</v>
      </c>
      <c r="G42" s="10">
        <v>21670</v>
      </c>
      <c r="H42" s="1"/>
      <c r="I42" s="1"/>
    </row>
    <row r="43" spans="1:13" x14ac:dyDescent="0.3">
      <c r="A43" s="2" t="s">
        <v>55</v>
      </c>
      <c r="B43" s="2" t="s">
        <v>56</v>
      </c>
      <c r="C43" s="3">
        <v>43980</v>
      </c>
      <c r="D43" s="10">
        <v>99368</v>
      </c>
      <c r="E43" s="10">
        <v>250575</v>
      </c>
      <c r="F43" s="24">
        <f>D43-E43</f>
        <v>-151207</v>
      </c>
      <c r="G43" s="10">
        <v>306312</v>
      </c>
      <c r="H43" s="1"/>
      <c r="I43" s="1"/>
    </row>
    <row r="44" spans="1:13" x14ac:dyDescent="0.3">
      <c r="A44" s="2" t="s">
        <v>57</v>
      </c>
      <c r="B44" s="2" t="s">
        <v>58</v>
      </c>
      <c r="C44" s="3">
        <v>43987</v>
      </c>
      <c r="D44" s="10">
        <v>196352</v>
      </c>
      <c r="E44" s="10"/>
      <c r="F44" s="15"/>
      <c r="G44" s="10"/>
      <c r="H44" s="1"/>
      <c r="I44" s="1"/>
    </row>
    <row r="45" spans="1:13" x14ac:dyDescent="0.3">
      <c r="A45" s="2" t="s">
        <v>59</v>
      </c>
      <c r="B45" s="2" t="s">
        <v>60</v>
      </c>
      <c r="C45" s="3">
        <v>43987</v>
      </c>
      <c r="D45" s="10">
        <v>4912</v>
      </c>
      <c r="E45" s="10">
        <v>35272</v>
      </c>
      <c r="F45" s="29">
        <f t="shared" ref="F45" si="0">D45-E45</f>
        <v>-30360</v>
      </c>
      <c r="G45" s="10">
        <v>36934</v>
      </c>
      <c r="H45" s="43"/>
      <c r="I45" s="1"/>
    </row>
    <row r="46" spans="1:13" x14ac:dyDescent="0.3">
      <c r="A46" s="2" t="s">
        <v>82</v>
      </c>
      <c r="B46" s="2" t="s">
        <v>84</v>
      </c>
      <c r="C46" s="3">
        <v>44032</v>
      </c>
      <c r="D46" s="23">
        <v>1195</v>
      </c>
      <c r="E46" s="23">
        <v>8580</v>
      </c>
      <c r="F46" s="31">
        <f>D46-E46</f>
        <v>-7385</v>
      </c>
      <c r="G46" s="27">
        <v>8984</v>
      </c>
      <c r="H46" s="1"/>
      <c r="I46" s="1"/>
    </row>
    <row r="47" spans="1:13" x14ac:dyDescent="0.3">
      <c r="A47" s="2" t="s">
        <v>82</v>
      </c>
      <c r="B47" s="46" t="s">
        <v>107</v>
      </c>
      <c r="C47" s="3">
        <v>44032</v>
      </c>
      <c r="D47" s="23">
        <v>18951</v>
      </c>
      <c r="E47" s="23">
        <v>43954</v>
      </c>
      <c r="F47" s="30">
        <f>D47-E47</f>
        <v>-25003</v>
      </c>
      <c r="G47" s="47">
        <v>210450</v>
      </c>
      <c r="H47" s="43"/>
      <c r="I47" s="1"/>
    </row>
    <row r="48" spans="1:13" x14ac:dyDescent="0.3">
      <c r="A48" s="2" t="s">
        <v>82</v>
      </c>
      <c r="B48" s="2" t="s">
        <v>85</v>
      </c>
      <c r="C48" s="3">
        <v>44032</v>
      </c>
      <c r="D48" s="23">
        <v>106492</v>
      </c>
      <c r="E48" s="23"/>
      <c r="F48" s="22"/>
      <c r="G48" s="27"/>
      <c r="H48" s="1"/>
      <c r="I48" s="1"/>
    </row>
    <row r="49" spans="1:12" x14ac:dyDescent="0.3">
      <c r="A49" s="2"/>
      <c r="B49" s="38" t="s">
        <v>111</v>
      </c>
      <c r="C49" s="3"/>
      <c r="D49" s="23"/>
      <c r="E49" s="23">
        <v>319779</v>
      </c>
      <c r="F49" s="50">
        <f>D49-E49</f>
        <v>-319779</v>
      </c>
      <c r="G49" s="27"/>
      <c r="H49" s="1"/>
      <c r="I49" s="1"/>
    </row>
    <row r="50" spans="1:12" x14ac:dyDescent="0.3">
      <c r="A50" s="2" t="s">
        <v>83</v>
      </c>
      <c r="B50" s="2" t="s">
        <v>86</v>
      </c>
      <c r="C50" s="3">
        <v>44060</v>
      </c>
      <c r="D50" s="10">
        <v>270300</v>
      </c>
      <c r="E50" s="10"/>
      <c r="F50" s="15"/>
      <c r="G50" s="10"/>
      <c r="H50" s="1"/>
      <c r="I50" s="1"/>
    </row>
    <row r="51" spans="1:12" x14ac:dyDescent="0.3">
      <c r="A51" s="2"/>
      <c r="B51" s="38" t="s">
        <v>110</v>
      </c>
      <c r="C51" s="3"/>
      <c r="D51" s="10"/>
      <c r="E51" s="10">
        <v>29982</v>
      </c>
      <c r="F51" s="51">
        <v>-29982</v>
      </c>
      <c r="G51" s="10"/>
      <c r="H51" s="1"/>
      <c r="I51" s="1"/>
    </row>
    <row r="52" spans="1:12" x14ac:dyDescent="0.3">
      <c r="A52" s="2" t="s">
        <v>83</v>
      </c>
      <c r="B52" s="2" t="s">
        <v>87</v>
      </c>
      <c r="C52" s="3">
        <v>44060</v>
      </c>
      <c r="D52" s="10">
        <v>2124</v>
      </c>
      <c r="E52" s="10">
        <v>15253</v>
      </c>
      <c r="F52" s="29">
        <f>D52-E52</f>
        <v>-13129</v>
      </c>
      <c r="G52" s="10">
        <v>15972</v>
      </c>
      <c r="H52" s="1"/>
      <c r="I52" s="1"/>
      <c r="L52" s="20"/>
    </row>
    <row r="53" spans="1:12" x14ac:dyDescent="0.3">
      <c r="A53" s="2" t="s">
        <v>88</v>
      </c>
      <c r="B53" s="2" t="s">
        <v>89</v>
      </c>
      <c r="C53" s="3">
        <v>44125</v>
      </c>
      <c r="D53" s="10">
        <v>3717</v>
      </c>
      <c r="E53" s="10">
        <v>26692</v>
      </c>
      <c r="F53" s="29">
        <f>D53-E53</f>
        <v>-22975</v>
      </c>
      <c r="G53" s="10">
        <v>27950</v>
      </c>
      <c r="H53" s="1"/>
      <c r="I53" s="1"/>
    </row>
    <row r="54" spans="1:12" x14ac:dyDescent="0.3">
      <c r="A54" s="2" t="s">
        <v>88</v>
      </c>
      <c r="B54" s="2" t="s">
        <v>90</v>
      </c>
      <c r="C54" s="3">
        <v>44125</v>
      </c>
      <c r="D54" s="10">
        <v>189247</v>
      </c>
      <c r="E54" s="10"/>
      <c r="F54" s="15"/>
      <c r="G54" s="10"/>
      <c r="H54" s="1"/>
      <c r="I54" s="1"/>
    </row>
    <row r="55" spans="1:12" x14ac:dyDescent="0.3">
      <c r="A55" s="2"/>
      <c r="B55" s="38" t="s">
        <v>112</v>
      </c>
      <c r="C55" s="3"/>
      <c r="D55" s="10"/>
      <c r="E55" s="10">
        <v>49082</v>
      </c>
      <c r="F55" s="51">
        <f>D55-E55</f>
        <v>-49082</v>
      </c>
      <c r="G55" s="10"/>
      <c r="H55" s="1"/>
      <c r="I55" s="1"/>
    </row>
    <row r="56" spans="1:12" x14ac:dyDescent="0.3">
      <c r="A56" s="2" t="s">
        <v>95</v>
      </c>
      <c r="B56" s="2" t="s">
        <v>96</v>
      </c>
      <c r="C56" s="3">
        <v>44177</v>
      </c>
      <c r="D56" s="10">
        <v>88115</v>
      </c>
      <c r="E56" s="10"/>
      <c r="F56" s="15"/>
      <c r="G56" s="10"/>
      <c r="H56" s="1"/>
      <c r="I56" s="1"/>
    </row>
    <row r="57" spans="1:12" x14ac:dyDescent="0.3">
      <c r="A57" s="2"/>
      <c r="B57" s="38" t="s">
        <v>113</v>
      </c>
      <c r="C57" s="3"/>
      <c r="D57" s="10"/>
      <c r="E57" s="10">
        <v>43261</v>
      </c>
      <c r="F57" s="51">
        <f>D57-E57</f>
        <v>-43261</v>
      </c>
      <c r="G57" s="10"/>
      <c r="H57" s="1"/>
      <c r="I57" s="1"/>
    </row>
    <row r="58" spans="1:12" ht="15" thickBot="1" x14ac:dyDescent="0.35">
      <c r="A58" s="2" t="s">
        <v>97</v>
      </c>
      <c r="B58" s="2" t="s">
        <v>98</v>
      </c>
      <c r="C58" s="3">
        <v>44177</v>
      </c>
      <c r="D58" s="37">
        <v>38190</v>
      </c>
      <c r="E58" s="37">
        <v>288011</v>
      </c>
      <c r="F58" s="24">
        <f>D58-E58</f>
        <v>-249821</v>
      </c>
      <c r="G58" s="27">
        <v>117724</v>
      </c>
      <c r="H58" s="1"/>
      <c r="I58" s="1"/>
    </row>
    <row r="59" spans="1:12" ht="15" thickBot="1" x14ac:dyDescent="0.35">
      <c r="A59" s="2" t="s">
        <v>101</v>
      </c>
      <c r="B59" s="2" t="s">
        <v>99</v>
      </c>
      <c r="C59" s="32">
        <v>44177</v>
      </c>
      <c r="D59" s="23">
        <v>3452</v>
      </c>
      <c r="E59" s="23">
        <v>24786</v>
      </c>
      <c r="F59" s="31">
        <f>D59-E59</f>
        <v>-21334</v>
      </c>
      <c r="G59" s="10">
        <v>25954</v>
      </c>
      <c r="H59" s="1"/>
      <c r="I59" s="1"/>
      <c r="J59" s="88" t="s">
        <v>220</v>
      </c>
      <c r="K59" s="36">
        <f>F8+F13+F17+F20+F37+F42+F45+F46+F52+F53+F59+F64</f>
        <v>-298259</v>
      </c>
    </row>
    <row r="60" spans="1:12" ht="18.600000000000001" thickBot="1" x14ac:dyDescent="0.4">
      <c r="A60" s="2" t="s">
        <v>102</v>
      </c>
      <c r="B60" s="2" t="s">
        <v>145</v>
      </c>
      <c r="C60" s="32">
        <v>44177</v>
      </c>
      <c r="D60" s="23">
        <v>41010</v>
      </c>
      <c r="E60" s="18"/>
      <c r="F60" s="21"/>
      <c r="G60" s="10"/>
      <c r="J60" s="55" t="s">
        <v>221</v>
      </c>
      <c r="K60" s="34">
        <f>F6+F11+F16+F19+F39+F40+F43+F47+F58+F63+F68+F71</f>
        <v>-894248</v>
      </c>
    </row>
    <row r="61" spans="1:12" ht="18.600000000000001" thickBot="1" x14ac:dyDescent="0.4">
      <c r="A61" s="2" t="s">
        <v>114</v>
      </c>
      <c r="B61" s="2" t="s">
        <v>115</v>
      </c>
      <c r="C61" s="32"/>
      <c r="D61" s="23">
        <v>169518</v>
      </c>
      <c r="E61" s="18"/>
      <c r="F61" s="21"/>
      <c r="G61" s="10"/>
      <c r="J61" s="176" t="s">
        <v>222</v>
      </c>
      <c r="K61" s="54">
        <f>F49+F51+F55+F57+F62+F67+F70</f>
        <v>-656765</v>
      </c>
    </row>
    <row r="62" spans="1:12" ht="16.2" thickBot="1" x14ac:dyDescent="0.35">
      <c r="A62" s="2"/>
      <c r="B62" s="38" t="s">
        <v>116</v>
      </c>
      <c r="C62" s="32"/>
      <c r="D62" s="23"/>
      <c r="E62" s="23">
        <v>80178</v>
      </c>
      <c r="F62" s="52">
        <f>D62-E62</f>
        <v>-80178</v>
      </c>
      <c r="G62" s="10"/>
      <c r="I62" s="208" t="s">
        <v>235</v>
      </c>
      <c r="J62" s="209"/>
      <c r="K62" s="62">
        <f>SUM(K59:K61)</f>
        <v>-1849272</v>
      </c>
    </row>
    <row r="63" spans="1:12" x14ac:dyDescent="0.3">
      <c r="A63" s="2" t="s">
        <v>108</v>
      </c>
      <c r="B63" s="2" t="s">
        <v>109</v>
      </c>
      <c r="C63" s="39">
        <v>44221</v>
      </c>
      <c r="D63" s="10">
        <v>147991</v>
      </c>
      <c r="E63" s="10">
        <v>387054</v>
      </c>
      <c r="F63" s="40">
        <f>D63-E63</f>
        <v>-239063</v>
      </c>
      <c r="G63" s="10">
        <v>456199</v>
      </c>
      <c r="K63" s="45"/>
      <c r="L63" s="20"/>
    </row>
    <row r="64" spans="1:12" s="81" customFormat="1" x14ac:dyDescent="0.3">
      <c r="A64" s="85" t="s">
        <v>135</v>
      </c>
      <c r="B64" s="85" t="s">
        <v>142</v>
      </c>
      <c r="C64" s="39">
        <v>44281</v>
      </c>
      <c r="D64" s="10">
        <v>3451</v>
      </c>
      <c r="E64" s="10">
        <v>24786</v>
      </c>
      <c r="F64" s="101">
        <f>D64-E64</f>
        <v>-21335</v>
      </c>
      <c r="G64" s="10">
        <v>25954</v>
      </c>
      <c r="K64" s="45"/>
      <c r="L64" s="20"/>
    </row>
    <row r="65" spans="1:12" s="81" customFormat="1" x14ac:dyDescent="0.3">
      <c r="A65" s="85"/>
      <c r="B65" s="85" t="s">
        <v>144</v>
      </c>
      <c r="C65" s="39"/>
      <c r="D65" s="10">
        <v>14722</v>
      </c>
      <c r="E65" s="10"/>
      <c r="F65" s="100"/>
      <c r="G65" s="10"/>
      <c r="K65" s="45"/>
      <c r="L65" s="20"/>
    </row>
    <row r="66" spans="1:12" s="81" customFormat="1" x14ac:dyDescent="0.3">
      <c r="A66" s="85" t="s">
        <v>139</v>
      </c>
      <c r="B66" s="85" t="s">
        <v>143</v>
      </c>
      <c r="C66" s="39">
        <v>44281</v>
      </c>
      <c r="D66" s="10">
        <v>157598</v>
      </c>
      <c r="E66" s="10"/>
      <c r="F66" s="100"/>
      <c r="G66" s="10"/>
      <c r="K66" s="45"/>
      <c r="L66" s="20"/>
    </row>
    <row r="67" spans="1:12" s="81" customFormat="1" x14ac:dyDescent="0.3">
      <c r="A67" s="85"/>
      <c r="B67" s="38" t="s">
        <v>147</v>
      </c>
      <c r="C67" s="39"/>
      <c r="D67" s="10"/>
      <c r="E67" s="10">
        <v>68334</v>
      </c>
      <c r="F67" s="104">
        <f>D67-E67</f>
        <v>-68334</v>
      </c>
      <c r="G67" s="10"/>
      <c r="K67" s="45"/>
      <c r="L67" s="20"/>
    </row>
    <row r="68" spans="1:12" x14ac:dyDescent="0.3">
      <c r="A68" s="2" t="s">
        <v>137</v>
      </c>
      <c r="B68" s="48" t="s">
        <v>146</v>
      </c>
      <c r="C68" s="39">
        <v>44281</v>
      </c>
      <c r="D68" s="10">
        <v>171948</v>
      </c>
      <c r="E68" s="10">
        <v>441527</v>
      </c>
      <c r="F68" s="40">
        <f>D68-E68</f>
        <v>-269579</v>
      </c>
      <c r="G68" s="10">
        <v>530050</v>
      </c>
    </row>
    <row r="69" spans="1:12" s="81" customFormat="1" x14ac:dyDescent="0.3">
      <c r="A69" s="9" t="s">
        <v>152</v>
      </c>
      <c r="B69" s="9" t="s">
        <v>154</v>
      </c>
      <c r="C69" s="39">
        <v>44337</v>
      </c>
      <c r="D69" s="107">
        <v>167524</v>
      </c>
      <c r="E69" s="82"/>
      <c r="F69" s="82"/>
      <c r="G69" s="10"/>
    </row>
    <row r="70" spans="1:12" s="81" customFormat="1" x14ac:dyDescent="0.3">
      <c r="A70" s="9"/>
      <c r="B70" s="38" t="s">
        <v>155</v>
      </c>
      <c r="C70" s="82"/>
      <c r="D70" s="82"/>
      <c r="E70" s="10">
        <v>66149</v>
      </c>
      <c r="F70" s="104">
        <v>-66149</v>
      </c>
      <c r="G70" s="10"/>
    </row>
    <row r="71" spans="1:12" s="81" customFormat="1" x14ac:dyDescent="0.3">
      <c r="A71" s="9" t="s">
        <v>153</v>
      </c>
      <c r="B71" s="48" t="s">
        <v>156</v>
      </c>
      <c r="C71" s="39">
        <v>44337</v>
      </c>
      <c r="D71" s="107">
        <v>107735</v>
      </c>
      <c r="E71" s="10">
        <v>292620</v>
      </c>
      <c r="F71" s="40">
        <f>D71-E71</f>
        <v>-184885</v>
      </c>
      <c r="G71" s="10">
        <v>332105</v>
      </c>
    </row>
    <row r="72" spans="1:12" s="81" customFormat="1" ht="15" x14ac:dyDescent="0.3">
      <c r="A72" s="106"/>
      <c r="B72" s="102"/>
      <c r="C72" s="87"/>
      <c r="D72" s="87"/>
      <c r="E72" s="87"/>
      <c r="F72" s="87"/>
      <c r="G72" s="103"/>
    </row>
    <row r="73" spans="1:12" s="81" customFormat="1" ht="15" x14ac:dyDescent="0.3">
      <c r="A73" s="106"/>
      <c r="B73" s="102"/>
      <c r="C73" s="87"/>
      <c r="D73" s="87"/>
      <c r="E73" s="87"/>
      <c r="F73" s="87"/>
      <c r="G73" s="103"/>
    </row>
    <row r="74" spans="1:12" x14ac:dyDescent="0.3">
      <c r="B74" s="200" t="s">
        <v>254</v>
      </c>
      <c r="C74" s="201"/>
      <c r="D74" s="201"/>
      <c r="E74" s="202"/>
      <c r="F74" s="202"/>
      <c r="G74" s="203"/>
      <c r="K74" s="53"/>
    </row>
    <row r="75" spans="1:12" x14ac:dyDescent="0.3">
      <c r="A75" s="66"/>
      <c r="B75" s="204" t="s">
        <v>253</v>
      </c>
      <c r="C75" s="205"/>
      <c r="D75" s="205"/>
      <c r="E75" s="205"/>
      <c r="F75" s="202"/>
      <c r="G75" s="203"/>
    </row>
    <row r="76" spans="1:12" ht="15" x14ac:dyDescent="0.3">
      <c r="A76" s="66"/>
      <c r="B76" s="66"/>
      <c r="G76" s="28"/>
    </row>
    <row r="77" spans="1:12" ht="15" x14ac:dyDescent="0.3">
      <c r="A77" s="66"/>
      <c r="B77" s="66"/>
      <c r="G77" s="28"/>
    </row>
    <row r="78" spans="1:12" ht="15" x14ac:dyDescent="0.3">
      <c r="A78" s="66"/>
      <c r="B78" s="66"/>
      <c r="F78" s="79"/>
      <c r="G78" s="28"/>
    </row>
    <row r="79" spans="1:12" ht="15" x14ac:dyDescent="0.3">
      <c r="A79" s="66"/>
      <c r="B79" s="66"/>
    </row>
    <row r="80" spans="1:12" ht="15" x14ac:dyDescent="0.3">
      <c r="A80" s="66"/>
      <c r="B80" s="66"/>
    </row>
    <row r="82" spans="1:3" x14ac:dyDescent="0.3">
      <c r="A82" s="98"/>
      <c r="C82" s="79"/>
    </row>
  </sheetData>
  <mergeCells count="1">
    <mergeCell ref="I62:J62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tabSelected="1" workbookViewId="0">
      <selection activeCell="E22" sqref="E22"/>
    </sheetView>
  </sheetViews>
  <sheetFormatPr defaultRowHeight="14.4" x14ac:dyDescent="0.3"/>
  <cols>
    <col min="1" max="1" width="14.21875" bestFit="1" customWidth="1"/>
    <col min="2" max="2" width="52.33203125" bestFit="1" customWidth="1"/>
    <col min="3" max="3" width="10.109375" bestFit="1" customWidth="1"/>
    <col min="4" max="4" width="13.33203125" bestFit="1" customWidth="1"/>
    <col min="5" max="5" width="16.109375" bestFit="1" customWidth="1"/>
    <col min="6" max="6" width="13.88671875" bestFit="1" customWidth="1"/>
    <col min="7" max="7" width="12.21875" bestFit="1" customWidth="1"/>
    <col min="11" max="11" width="11.88671875" bestFit="1" customWidth="1"/>
    <col min="12" max="12" width="11.44140625" customWidth="1"/>
  </cols>
  <sheetData>
    <row r="2" spans="1:15" x14ac:dyDescent="0.3">
      <c r="A2" s="63" t="s">
        <v>120</v>
      </c>
      <c r="B2" s="63"/>
      <c r="C2" s="64"/>
      <c r="D2" s="64"/>
      <c r="E2" s="64"/>
      <c r="F2" s="63"/>
      <c r="G2" s="65"/>
      <c r="H2" s="66"/>
      <c r="I2" s="66"/>
      <c r="J2" s="66"/>
      <c r="K2" s="42"/>
      <c r="L2" s="41"/>
      <c r="M2" s="41"/>
      <c r="N2" s="41"/>
      <c r="O2" s="41"/>
    </row>
    <row r="3" spans="1:15" ht="15" x14ac:dyDescent="0.3">
      <c r="A3" s="67"/>
      <c r="E3" s="70"/>
      <c r="F3" s="71"/>
      <c r="G3" s="70"/>
      <c r="H3" s="66"/>
      <c r="I3" s="68"/>
      <c r="J3" s="66"/>
      <c r="K3" s="44"/>
      <c r="L3" s="41"/>
      <c r="M3" s="41"/>
      <c r="N3" s="41"/>
      <c r="O3" s="41"/>
    </row>
    <row r="4" spans="1:15" ht="55.2" x14ac:dyDescent="0.3">
      <c r="A4" s="16" t="s">
        <v>53</v>
      </c>
      <c r="B4" s="16" t="s">
        <v>51</v>
      </c>
      <c r="C4" s="17" t="s">
        <v>52</v>
      </c>
      <c r="D4" s="17" t="s">
        <v>54</v>
      </c>
      <c r="E4" s="17" t="s">
        <v>104</v>
      </c>
      <c r="F4" s="16" t="s">
        <v>50</v>
      </c>
      <c r="G4" s="143" t="s">
        <v>93</v>
      </c>
      <c r="K4" s="42"/>
      <c r="N4" s="41"/>
      <c r="O4" s="41"/>
    </row>
    <row r="5" spans="1:15" x14ac:dyDescent="0.3">
      <c r="A5" s="8" t="s">
        <v>0</v>
      </c>
      <c r="B5" s="9" t="s">
        <v>1</v>
      </c>
      <c r="C5" s="3">
        <v>43544</v>
      </c>
      <c r="D5" s="10">
        <v>754924</v>
      </c>
      <c r="E5" s="27">
        <v>244897</v>
      </c>
      <c r="F5" s="24">
        <f t="shared" ref="F5:F14" si="0">D5-E5</f>
        <v>510027</v>
      </c>
      <c r="G5" s="10">
        <v>754924</v>
      </c>
      <c r="H5" s="1" t="s">
        <v>128</v>
      </c>
      <c r="I5" s="1"/>
      <c r="K5" s="44"/>
      <c r="N5" s="41"/>
      <c r="O5" s="41"/>
    </row>
    <row r="6" spans="1:15" x14ac:dyDescent="0.3">
      <c r="A6" s="8" t="s">
        <v>8</v>
      </c>
      <c r="B6" s="2" t="s">
        <v>10</v>
      </c>
      <c r="C6" s="3">
        <v>43599</v>
      </c>
      <c r="D6" s="10">
        <v>299403</v>
      </c>
      <c r="E6" s="27">
        <v>97126</v>
      </c>
      <c r="F6" s="24">
        <f t="shared" si="0"/>
        <v>202277</v>
      </c>
      <c r="G6" s="10">
        <v>299403</v>
      </c>
      <c r="H6" s="1"/>
      <c r="I6" s="1"/>
      <c r="N6" s="41"/>
      <c r="O6" s="41"/>
    </row>
    <row r="7" spans="1:15" x14ac:dyDescent="0.3">
      <c r="A7" s="8" t="s">
        <v>16</v>
      </c>
      <c r="B7" s="2" t="s">
        <v>18</v>
      </c>
      <c r="C7" s="3">
        <v>43686</v>
      </c>
      <c r="D7" s="10">
        <v>83389</v>
      </c>
      <c r="E7" s="27">
        <v>27051</v>
      </c>
      <c r="F7" s="24">
        <f t="shared" si="0"/>
        <v>56338</v>
      </c>
      <c r="G7" s="10">
        <v>83389</v>
      </c>
      <c r="H7" s="1"/>
      <c r="I7" s="1"/>
      <c r="J7" s="81"/>
      <c r="K7" s="81"/>
      <c r="L7" s="81"/>
    </row>
    <row r="8" spans="1:15" x14ac:dyDescent="0.3">
      <c r="A8" s="8" t="s">
        <v>22</v>
      </c>
      <c r="B8" s="9" t="s">
        <v>23</v>
      </c>
      <c r="C8" s="3">
        <v>43796</v>
      </c>
      <c r="D8" s="10">
        <v>894</v>
      </c>
      <c r="E8" s="27">
        <v>290</v>
      </c>
      <c r="F8" s="24">
        <f t="shared" si="0"/>
        <v>604</v>
      </c>
      <c r="G8" s="10">
        <v>894</v>
      </c>
      <c r="H8" s="1"/>
      <c r="I8" s="1"/>
      <c r="J8" s="81"/>
      <c r="K8" s="81"/>
      <c r="L8" s="81"/>
    </row>
    <row r="9" spans="1:15" ht="15" customHeight="1" x14ac:dyDescent="0.3">
      <c r="A9" s="8" t="s">
        <v>43</v>
      </c>
      <c r="B9" s="2" t="s">
        <v>185</v>
      </c>
      <c r="C9" s="3">
        <v>43878</v>
      </c>
      <c r="D9" s="10">
        <v>30583</v>
      </c>
      <c r="E9" s="27">
        <v>30583</v>
      </c>
      <c r="F9" s="24">
        <f t="shared" si="0"/>
        <v>0</v>
      </c>
      <c r="G9" s="10">
        <v>94275</v>
      </c>
      <c r="H9" s="98" t="s">
        <v>231</v>
      </c>
      <c r="I9" s="98"/>
      <c r="J9" s="98"/>
      <c r="K9" s="98"/>
      <c r="L9" s="98"/>
      <c r="M9" s="99"/>
    </row>
    <row r="10" spans="1:15" s="81" customFormat="1" ht="15" customHeight="1" x14ac:dyDescent="0.3">
      <c r="A10" s="84" t="s">
        <v>43</v>
      </c>
      <c r="B10" s="85" t="s">
        <v>184</v>
      </c>
      <c r="C10" s="86"/>
      <c r="D10" s="10">
        <v>153214</v>
      </c>
      <c r="E10" s="27">
        <v>392860</v>
      </c>
      <c r="F10" s="24">
        <f t="shared" si="0"/>
        <v>-239646</v>
      </c>
      <c r="G10" s="10"/>
      <c r="H10" s="141" t="s">
        <v>183</v>
      </c>
      <c r="I10" s="69"/>
      <c r="J10" s="70"/>
      <c r="K10"/>
      <c r="L10"/>
      <c r="M10"/>
      <c r="N10"/>
      <c r="O10"/>
    </row>
    <row r="11" spans="1:15" x14ac:dyDescent="0.3">
      <c r="A11" s="2" t="s">
        <v>45</v>
      </c>
      <c r="B11" s="2" t="s">
        <v>186</v>
      </c>
      <c r="C11" s="3">
        <v>43916</v>
      </c>
      <c r="D11" s="10">
        <v>204313</v>
      </c>
      <c r="E11" s="27">
        <v>508603</v>
      </c>
      <c r="F11" s="24">
        <f t="shared" si="0"/>
        <v>-304290</v>
      </c>
      <c r="G11" s="10"/>
    </row>
    <row r="12" spans="1:15" x14ac:dyDescent="0.3">
      <c r="A12" s="2" t="s">
        <v>55</v>
      </c>
      <c r="B12" s="2" t="s">
        <v>187</v>
      </c>
      <c r="C12" s="3">
        <v>43980</v>
      </c>
      <c r="D12" s="10">
        <v>99368</v>
      </c>
      <c r="E12" s="27">
        <v>250575</v>
      </c>
      <c r="F12" s="24">
        <f t="shared" si="0"/>
        <v>-151207</v>
      </c>
      <c r="G12" s="10"/>
      <c r="H12" s="1"/>
      <c r="I12" s="1"/>
    </row>
    <row r="13" spans="1:15" x14ac:dyDescent="0.3">
      <c r="A13" s="2" t="s">
        <v>82</v>
      </c>
      <c r="B13" s="46" t="s">
        <v>242</v>
      </c>
      <c r="C13" s="3">
        <v>44032</v>
      </c>
      <c r="D13" s="23">
        <v>18951</v>
      </c>
      <c r="E13" s="144">
        <v>43954</v>
      </c>
      <c r="F13" s="30">
        <f t="shared" si="0"/>
        <v>-25003</v>
      </c>
      <c r="G13" s="27"/>
      <c r="H13" s="49" t="s">
        <v>117</v>
      </c>
      <c r="I13" s="49"/>
      <c r="J13" s="55"/>
    </row>
    <row r="14" spans="1:15" x14ac:dyDescent="0.3">
      <c r="A14" s="2" t="s">
        <v>97</v>
      </c>
      <c r="B14" s="2" t="s">
        <v>188</v>
      </c>
      <c r="C14" s="3">
        <v>44177</v>
      </c>
      <c r="D14" s="37">
        <v>38190</v>
      </c>
      <c r="E14" s="37">
        <v>288011</v>
      </c>
      <c r="F14" s="24">
        <f t="shared" si="0"/>
        <v>-249821</v>
      </c>
      <c r="G14" s="27"/>
      <c r="H14" s="43"/>
      <c r="I14" s="1"/>
    </row>
    <row r="15" spans="1:15" x14ac:dyDescent="0.3">
      <c r="A15" s="2" t="s">
        <v>108</v>
      </c>
      <c r="B15" s="2" t="s">
        <v>109</v>
      </c>
      <c r="C15" s="39">
        <v>44221</v>
      </c>
      <c r="D15" s="10">
        <v>147991</v>
      </c>
      <c r="E15" s="27">
        <v>387054</v>
      </c>
      <c r="F15" s="40">
        <f>D15-E15</f>
        <v>-239063</v>
      </c>
      <c r="G15" s="10"/>
      <c r="K15" s="45"/>
      <c r="L15" s="20"/>
    </row>
    <row r="16" spans="1:15" s="81" customFormat="1" ht="15" x14ac:dyDescent="0.3">
      <c r="A16" s="85" t="s">
        <v>137</v>
      </c>
      <c r="B16" s="85" t="s">
        <v>138</v>
      </c>
      <c r="C16" s="39">
        <v>44281</v>
      </c>
      <c r="D16" s="10">
        <v>171948</v>
      </c>
      <c r="E16" s="27">
        <v>441527</v>
      </c>
      <c r="F16" s="40">
        <f>D16-E16</f>
        <v>-269579</v>
      </c>
      <c r="G16" s="10"/>
      <c r="K16" s="45"/>
      <c r="L16" s="20"/>
    </row>
    <row r="17" spans="1:12" s="81" customFormat="1" x14ac:dyDescent="0.3">
      <c r="A17" s="85" t="s">
        <v>153</v>
      </c>
      <c r="B17" s="113" t="s">
        <v>156</v>
      </c>
      <c r="C17" s="39">
        <v>44337</v>
      </c>
      <c r="D17" s="107">
        <v>107735</v>
      </c>
      <c r="E17" s="27">
        <v>292620</v>
      </c>
      <c r="F17" s="40">
        <f>D17-E17</f>
        <v>-184885</v>
      </c>
      <c r="G17" s="10"/>
      <c r="K17" s="45"/>
      <c r="L17" s="20"/>
    </row>
    <row r="18" spans="1:12" ht="15.6" x14ac:dyDescent="0.3">
      <c r="A18" s="2"/>
      <c r="B18" s="76" t="s">
        <v>121</v>
      </c>
      <c r="C18" s="76"/>
      <c r="D18" s="77">
        <f>SUM(D5:D17)</f>
        <v>2110903</v>
      </c>
      <c r="E18" s="142">
        <f>SUM(E5:E17)</f>
        <v>3005151</v>
      </c>
      <c r="F18" s="189">
        <f>SUM(F5:F17)</f>
        <v>-894248</v>
      </c>
      <c r="G18" s="10"/>
    </row>
    <row r="19" spans="1:12" ht="15" x14ac:dyDescent="0.3">
      <c r="E19" s="111"/>
      <c r="G19" s="28"/>
      <c r="K19" s="53"/>
    </row>
    <row r="20" spans="1:12" ht="26.25" x14ac:dyDescent="0.5">
      <c r="A20" s="66"/>
      <c r="B20" s="74"/>
      <c r="C20" s="20"/>
      <c r="D20" s="20"/>
      <c r="E20" s="112"/>
      <c r="G20" s="28"/>
    </row>
    <row r="21" spans="1:12" ht="15" x14ac:dyDescent="0.3">
      <c r="A21" s="66"/>
      <c r="B21" s="66"/>
      <c r="E21" s="28"/>
      <c r="G21" s="28"/>
    </row>
    <row r="22" spans="1:12" ht="15" x14ac:dyDescent="0.3">
      <c r="A22" s="66"/>
      <c r="B22" s="66"/>
      <c r="F22" s="140"/>
      <c r="G22" s="70"/>
      <c r="H22" s="66"/>
      <c r="I22" s="66"/>
      <c r="J22" s="66"/>
      <c r="K22" s="66"/>
      <c r="L22" s="66"/>
    </row>
    <row r="23" spans="1:12" ht="15" x14ac:dyDescent="0.3">
      <c r="A23" s="66"/>
      <c r="B23" s="66"/>
      <c r="G23" s="103"/>
      <c r="H23" s="87"/>
      <c r="I23" s="87"/>
      <c r="J23" s="87"/>
      <c r="K23" s="87"/>
      <c r="L23" s="87"/>
    </row>
    <row r="24" spans="1:12" ht="15" x14ac:dyDescent="0.3">
      <c r="A24" s="66"/>
      <c r="B24" s="66"/>
    </row>
    <row r="25" spans="1:12" ht="15" x14ac:dyDescent="0.3">
      <c r="A25" s="63"/>
      <c r="B25" s="66"/>
      <c r="F25" s="78"/>
    </row>
    <row r="26" spans="1:12" ht="15" x14ac:dyDescent="0.3">
      <c r="A26" s="66"/>
      <c r="B26" s="66"/>
    </row>
  </sheetData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8"/>
  <sheetViews>
    <sheetView workbookViewId="0">
      <selection activeCell="H4" sqref="H4"/>
    </sheetView>
  </sheetViews>
  <sheetFormatPr defaultRowHeight="14.4" x14ac:dyDescent="0.3"/>
  <cols>
    <col min="1" max="1" width="13.6640625" customWidth="1"/>
    <col min="2" max="2" width="49.5546875" bestFit="1" customWidth="1"/>
    <col min="3" max="3" width="10.109375" bestFit="1" customWidth="1"/>
    <col min="4" max="4" width="13.33203125" bestFit="1" customWidth="1"/>
    <col min="5" max="6" width="13.33203125" style="147" customWidth="1"/>
    <col min="7" max="7" width="13.33203125" bestFit="1" customWidth="1"/>
    <col min="8" max="8" width="11.6640625" bestFit="1" customWidth="1"/>
    <col min="9" max="9" width="10.77734375" bestFit="1" customWidth="1"/>
  </cols>
  <sheetData>
    <row r="3" spans="1:17" x14ac:dyDescent="0.3">
      <c r="A3" s="63" t="s">
        <v>120</v>
      </c>
      <c r="B3" s="63"/>
      <c r="C3" s="64"/>
      <c r="D3" s="64"/>
      <c r="E3" s="64"/>
      <c r="F3" s="64"/>
      <c r="G3" s="64"/>
      <c r="H3" s="63"/>
      <c r="I3" s="65"/>
      <c r="J3" s="66"/>
      <c r="K3" s="66"/>
      <c r="L3" s="66"/>
      <c r="M3" s="42"/>
      <c r="N3" s="41"/>
      <c r="O3" s="41"/>
      <c r="P3" s="41"/>
      <c r="Q3" s="41"/>
    </row>
    <row r="4" spans="1:17" ht="15" x14ac:dyDescent="0.3">
      <c r="A4" s="67"/>
      <c r="B4" s="147"/>
      <c r="C4" s="147"/>
      <c r="D4" s="147"/>
      <c r="G4" s="70"/>
      <c r="H4" s="71"/>
      <c r="I4" s="70"/>
      <c r="J4" s="66"/>
      <c r="K4" s="68"/>
      <c r="L4" s="66"/>
      <c r="M4" s="44"/>
      <c r="N4" s="41"/>
      <c r="O4" s="41"/>
      <c r="P4" s="41"/>
      <c r="Q4" s="41"/>
    </row>
    <row r="5" spans="1:17" ht="55.2" x14ac:dyDescent="0.3">
      <c r="A5" s="83" t="s">
        <v>53</v>
      </c>
      <c r="B5" s="83" t="s">
        <v>51</v>
      </c>
      <c r="C5" s="17" t="s">
        <v>52</v>
      </c>
      <c r="D5" s="17" t="s">
        <v>54</v>
      </c>
      <c r="E5" s="17" t="s">
        <v>245</v>
      </c>
      <c r="F5" s="17" t="s">
        <v>244</v>
      </c>
      <c r="G5" s="17" t="s">
        <v>243</v>
      </c>
      <c r="H5" s="83" t="s">
        <v>50</v>
      </c>
      <c r="I5" s="143" t="s">
        <v>93</v>
      </c>
      <c r="J5" s="147"/>
      <c r="K5" s="147"/>
      <c r="L5" s="147"/>
      <c r="M5" s="42"/>
      <c r="N5" s="147"/>
      <c r="O5" s="147"/>
      <c r="P5" s="41"/>
      <c r="Q5" s="41"/>
    </row>
    <row r="6" spans="1:17" x14ac:dyDescent="0.3">
      <c r="A6" s="84" t="s">
        <v>0</v>
      </c>
      <c r="B6" s="9" t="s">
        <v>1</v>
      </c>
      <c r="C6" s="86">
        <v>43544</v>
      </c>
      <c r="D6" s="10">
        <v>754924</v>
      </c>
      <c r="E6" s="10"/>
      <c r="F6" s="10"/>
      <c r="G6" s="27">
        <v>244897</v>
      </c>
      <c r="H6" s="24">
        <f t="shared" ref="H6:H15" si="0">D6-G6</f>
        <v>510027</v>
      </c>
      <c r="I6" s="10">
        <v>754924</v>
      </c>
      <c r="J6" s="1" t="s">
        <v>128</v>
      </c>
      <c r="K6" s="1"/>
      <c r="L6" s="147"/>
      <c r="M6" s="44"/>
      <c r="N6" s="147"/>
      <c r="O6" s="147"/>
      <c r="P6" s="41"/>
      <c r="Q6" s="41"/>
    </row>
    <row r="7" spans="1:17" x14ac:dyDescent="0.3">
      <c r="A7" s="84" t="s">
        <v>8</v>
      </c>
      <c r="B7" s="85" t="s">
        <v>10</v>
      </c>
      <c r="C7" s="86">
        <v>43599</v>
      </c>
      <c r="D7" s="10">
        <v>299403</v>
      </c>
      <c r="E7" s="10"/>
      <c r="F7" s="10"/>
      <c r="G7" s="27">
        <v>97126</v>
      </c>
      <c r="H7" s="24">
        <f t="shared" si="0"/>
        <v>202277</v>
      </c>
      <c r="I7" s="10">
        <v>299403</v>
      </c>
      <c r="J7" s="1"/>
      <c r="K7" s="1"/>
      <c r="L7" s="147"/>
      <c r="M7" s="147"/>
      <c r="N7" s="147"/>
      <c r="O7" s="147"/>
      <c r="P7" s="41"/>
      <c r="Q7" s="41"/>
    </row>
    <row r="8" spans="1:17" x14ac:dyDescent="0.3">
      <c r="A8" s="84" t="s">
        <v>16</v>
      </c>
      <c r="B8" s="85" t="s">
        <v>18</v>
      </c>
      <c r="C8" s="86">
        <v>43686</v>
      </c>
      <c r="D8" s="10">
        <v>83389</v>
      </c>
      <c r="E8" s="10"/>
      <c r="F8" s="10"/>
      <c r="G8" s="27">
        <v>27051</v>
      </c>
      <c r="H8" s="24">
        <f t="shared" si="0"/>
        <v>56338</v>
      </c>
      <c r="I8" s="10">
        <v>83389</v>
      </c>
      <c r="J8" s="1"/>
      <c r="K8" s="1"/>
      <c r="L8" s="147"/>
      <c r="M8" s="147"/>
      <c r="N8" s="147"/>
      <c r="O8" s="147"/>
      <c r="P8" s="147"/>
      <c r="Q8" s="147"/>
    </row>
    <row r="9" spans="1:17" x14ac:dyDescent="0.3">
      <c r="A9" s="84" t="s">
        <v>22</v>
      </c>
      <c r="B9" s="9" t="s">
        <v>23</v>
      </c>
      <c r="C9" s="86">
        <v>43796</v>
      </c>
      <c r="D9" s="10">
        <v>894</v>
      </c>
      <c r="E9" s="10"/>
      <c r="F9" s="10"/>
      <c r="G9" s="27">
        <v>290</v>
      </c>
      <c r="H9" s="24">
        <f t="shared" si="0"/>
        <v>604</v>
      </c>
      <c r="I9" s="10">
        <v>894</v>
      </c>
      <c r="J9" s="1"/>
      <c r="K9" s="1"/>
      <c r="L9" s="147"/>
      <c r="M9" s="147"/>
      <c r="N9" s="147"/>
      <c r="O9" s="147"/>
      <c r="P9" s="147"/>
      <c r="Q9" s="147"/>
    </row>
    <row r="10" spans="1:17" x14ac:dyDescent="0.3">
      <c r="A10" s="84" t="s">
        <v>43</v>
      </c>
      <c r="B10" s="85" t="s">
        <v>185</v>
      </c>
      <c r="C10" s="86">
        <v>43878</v>
      </c>
      <c r="D10" s="10">
        <v>30583</v>
      </c>
      <c r="E10" s="10"/>
      <c r="F10" s="10"/>
      <c r="G10" s="27">
        <v>30583</v>
      </c>
      <c r="H10" s="24">
        <f t="shared" si="0"/>
        <v>0</v>
      </c>
      <c r="I10" s="10">
        <v>94275</v>
      </c>
      <c r="J10" s="148" t="s">
        <v>231</v>
      </c>
      <c r="K10" s="148"/>
      <c r="L10" s="148"/>
      <c r="M10" s="148"/>
      <c r="N10" s="148"/>
      <c r="O10" s="99"/>
      <c r="P10" s="147"/>
      <c r="Q10" s="147"/>
    </row>
    <row r="11" spans="1:17" x14ac:dyDescent="0.3">
      <c r="A11" s="84" t="s">
        <v>43</v>
      </c>
      <c r="B11" s="85" t="s">
        <v>184</v>
      </c>
      <c r="C11" s="86"/>
      <c r="D11" s="10">
        <v>153214</v>
      </c>
      <c r="E11" s="10">
        <v>87908</v>
      </c>
      <c r="F11" s="10">
        <v>304952</v>
      </c>
      <c r="G11" s="27">
        <f>E11+F11</f>
        <v>392860</v>
      </c>
      <c r="H11" s="24">
        <f t="shared" si="0"/>
        <v>-239646</v>
      </c>
      <c r="I11" s="10"/>
      <c r="J11" s="141" t="s">
        <v>183</v>
      </c>
      <c r="K11" s="69"/>
      <c r="L11" s="70"/>
      <c r="M11" s="147"/>
      <c r="N11" s="147"/>
      <c r="O11" s="147"/>
      <c r="P11" s="147"/>
      <c r="Q11" s="147"/>
    </row>
    <row r="12" spans="1:17" x14ac:dyDescent="0.3">
      <c r="A12" s="85" t="s">
        <v>45</v>
      </c>
      <c r="B12" s="85" t="s">
        <v>186</v>
      </c>
      <c r="C12" s="86">
        <v>43916</v>
      </c>
      <c r="D12" s="10">
        <v>204313</v>
      </c>
      <c r="E12" s="10">
        <v>87908</v>
      </c>
      <c r="F12" s="10">
        <v>420695</v>
      </c>
      <c r="G12" s="27">
        <f t="shared" ref="G12:G18" si="1">E12+F12</f>
        <v>508603</v>
      </c>
      <c r="H12" s="24">
        <f t="shared" si="0"/>
        <v>-304290</v>
      </c>
      <c r="I12" s="10"/>
      <c r="J12" s="147"/>
      <c r="K12" s="147"/>
      <c r="L12" s="147"/>
      <c r="M12" s="147"/>
      <c r="N12" s="147"/>
      <c r="O12" s="147"/>
      <c r="P12" s="147"/>
      <c r="Q12" s="147"/>
    </row>
    <row r="13" spans="1:17" x14ac:dyDescent="0.3">
      <c r="A13" s="85" t="s">
        <v>55</v>
      </c>
      <c r="B13" s="85" t="s">
        <v>187</v>
      </c>
      <c r="C13" s="86">
        <v>43980</v>
      </c>
      <c r="D13" s="10">
        <v>99368</v>
      </c>
      <c r="E13" s="10">
        <v>87908</v>
      </c>
      <c r="F13" s="10">
        <v>162667</v>
      </c>
      <c r="G13" s="27">
        <f t="shared" si="1"/>
        <v>250575</v>
      </c>
      <c r="H13" s="24">
        <f t="shared" si="0"/>
        <v>-151207</v>
      </c>
      <c r="I13" s="10"/>
      <c r="J13" s="1"/>
      <c r="K13" s="1"/>
      <c r="L13" s="147"/>
      <c r="M13" s="147"/>
      <c r="N13" s="147"/>
      <c r="O13" s="147"/>
      <c r="P13" s="147"/>
      <c r="Q13" s="147"/>
    </row>
    <row r="14" spans="1:17" x14ac:dyDescent="0.3">
      <c r="A14" s="85" t="s">
        <v>82</v>
      </c>
      <c r="B14" s="46" t="s">
        <v>107</v>
      </c>
      <c r="C14" s="86">
        <v>44032</v>
      </c>
      <c r="D14" s="23">
        <v>18951</v>
      </c>
      <c r="E14" s="23">
        <v>43954</v>
      </c>
      <c r="F14" s="23"/>
      <c r="G14" s="27">
        <f t="shared" si="1"/>
        <v>43954</v>
      </c>
      <c r="H14" s="30">
        <f t="shared" si="0"/>
        <v>-25003</v>
      </c>
      <c r="I14" s="27"/>
      <c r="J14" s="141" t="s">
        <v>241</v>
      </c>
      <c r="K14" s="49"/>
      <c r="L14" s="55"/>
      <c r="M14" s="147"/>
      <c r="N14" s="147"/>
      <c r="O14" s="147"/>
      <c r="P14" s="147"/>
      <c r="Q14" s="147"/>
    </row>
    <row r="15" spans="1:17" x14ac:dyDescent="0.3">
      <c r="A15" s="85" t="s">
        <v>97</v>
      </c>
      <c r="B15" s="85" t="s">
        <v>188</v>
      </c>
      <c r="C15" s="86">
        <v>44177</v>
      </c>
      <c r="D15" s="37">
        <v>38190</v>
      </c>
      <c r="E15" s="37">
        <v>219770</v>
      </c>
      <c r="F15" s="37">
        <v>68241</v>
      </c>
      <c r="G15" s="27">
        <f t="shared" si="1"/>
        <v>288011</v>
      </c>
      <c r="H15" s="24">
        <f t="shared" si="0"/>
        <v>-249821</v>
      </c>
      <c r="I15" s="27"/>
      <c r="J15" s="43"/>
      <c r="K15" s="1"/>
      <c r="L15" s="147"/>
      <c r="M15" s="147"/>
      <c r="N15" s="147"/>
      <c r="O15" s="147"/>
      <c r="P15" s="147"/>
      <c r="Q15" s="147"/>
    </row>
    <row r="16" spans="1:17" x14ac:dyDescent="0.3">
      <c r="A16" s="85" t="s">
        <v>108</v>
      </c>
      <c r="B16" s="85" t="s">
        <v>109</v>
      </c>
      <c r="C16" s="39">
        <v>44221</v>
      </c>
      <c r="D16" s="10">
        <v>147991</v>
      </c>
      <c r="E16" s="10">
        <v>87908</v>
      </c>
      <c r="F16" s="10">
        <v>299146</v>
      </c>
      <c r="G16" s="27">
        <f t="shared" si="1"/>
        <v>387054</v>
      </c>
      <c r="H16" s="40">
        <f>D16-G16</f>
        <v>-239063</v>
      </c>
      <c r="I16" s="10"/>
      <c r="J16" s="147"/>
      <c r="K16" s="147"/>
      <c r="L16" s="147"/>
      <c r="M16" s="45"/>
      <c r="N16" s="20"/>
      <c r="O16" s="147"/>
      <c r="P16" s="147"/>
      <c r="Q16" s="147"/>
    </row>
    <row r="17" spans="1:17" ht="15" x14ac:dyDescent="0.3">
      <c r="A17" s="85" t="s">
        <v>137</v>
      </c>
      <c r="B17" s="85" t="s">
        <v>138</v>
      </c>
      <c r="C17" s="39">
        <v>44281</v>
      </c>
      <c r="D17" s="10">
        <v>171948</v>
      </c>
      <c r="E17" s="10">
        <v>87908</v>
      </c>
      <c r="F17" s="10">
        <v>353619</v>
      </c>
      <c r="G17" s="27">
        <f t="shared" si="1"/>
        <v>441527</v>
      </c>
      <c r="H17" s="40">
        <f>D17-G17</f>
        <v>-269579</v>
      </c>
      <c r="I17" s="10"/>
      <c r="J17" s="147"/>
      <c r="K17" s="147"/>
      <c r="L17" s="147"/>
      <c r="M17" s="45"/>
      <c r="N17" s="20"/>
      <c r="O17" s="147"/>
      <c r="P17" s="147"/>
      <c r="Q17" s="147"/>
    </row>
    <row r="18" spans="1:17" x14ac:dyDescent="0.3">
      <c r="A18" s="85" t="s">
        <v>153</v>
      </c>
      <c r="B18" s="113" t="s">
        <v>156</v>
      </c>
      <c r="C18" s="39">
        <v>44337</v>
      </c>
      <c r="D18" s="107">
        <v>107735</v>
      </c>
      <c r="E18" s="107">
        <v>87908</v>
      </c>
      <c r="F18" s="107">
        <v>204712</v>
      </c>
      <c r="G18" s="27">
        <f t="shared" si="1"/>
        <v>292620</v>
      </c>
      <c r="H18" s="40">
        <f>D18-G18</f>
        <v>-184885</v>
      </c>
      <c r="I18" s="10"/>
      <c r="J18" s="147"/>
      <c r="K18" s="147"/>
      <c r="L18" s="147"/>
      <c r="M18" s="45"/>
      <c r="N18" s="20"/>
      <c r="O18" s="147"/>
      <c r="P18" s="147"/>
      <c r="Q18" s="147"/>
    </row>
    <row r="19" spans="1:17" ht="15.6" x14ac:dyDescent="0.3">
      <c r="A19" s="85"/>
      <c r="B19" s="76" t="s">
        <v>121</v>
      </c>
      <c r="C19" s="76"/>
      <c r="D19" s="77">
        <f>SUM(D6:D18)</f>
        <v>2110903</v>
      </c>
      <c r="E19" s="77"/>
      <c r="F19" s="77"/>
      <c r="G19" s="142">
        <f>SUM(G6:G18)</f>
        <v>3005151</v>
      </c>
      <c r="H19" s="189">
        <f>SUM(H6:H18)</f>
        <v>-894248</v>
      </c>
      <c r="I19" s="10"/>
      <c r="J19" s="147"/>
      <c r="K19" s="147"/>
      <c r="L19" s="147"/>
      <c r="M19" s="147"/>
      <c r="N19" s="147"/>
      <c r="O19" s="147"/>
      <c r="P19" s="147"/>
      <c r="Q19" s="147"/>
    </row>
    <row r="20" spans="1:17" ht="15" x14ac:dyDescent="0.3">
      <c r="A20" s="147"/>
      <c r="B20" s="147"/>
      <c r="C20" s="147"/>
      <c r="D20" s="147"/>
      <c r="G20" s="111"/>
      <c r="H20" s="147"/>
      <c r="I20" s="28"/>
      <c r="J20" s="147"/>
      <c r="K20" s="147"/>
      <c r="L20" s="147"/>
      <c r="M20" s="53"/>
      <c r="N20" s="147"/>
      <c r="O20" s="147"/>
      <c r="P20" s="147"/>
      <c r="Q20" s="147"/>
    </row>
    <row r="21" spans="1:17" ht="16.2" thickBot="1" x14ac:dyDescent="0.35">
      <c r="A21" s="55" t="s">
        <v>118</v>
      </c>
      <c r="B21" s="190" t="s">
        <v>236</v>
      </c>
      <c r="C21" s="20"/>
      <c r="D21" s="20"/>
      <c r="E21" s="20"/>
      <c r="F21" s="20"/>
      <c r="G21" s="112"/>
      <c r="H21" s="147"/>
      <c r="I21" s="28"/>
      <c r="J21" s="147"/>
      <c r="K21" s="147"/>
      <c r="L21" s="147"/>
      <c r="M21" s="147"/>
      <c r="N21" s="147"/>
      <c r="O21" s="147"/>
      <c r="P21" s="147"/>
      <c r="Q21" s="147"/>
    </row>
    <row r="22" spans="1:17" x14ac:dyDescent="0.3">
      <c r="A22" s="56" t="s">
        <v>237</v>
      </c>
      <c r="B22" s="57"/>
      <c r="C22" s="55"/>
      <c r="D22" s="55"/>
      <c r="G22" s="28"/>
      <c r="H22" s="147"/>
      <c r="I22" s="28"/>
      <c r="J22" s="147"/>
      <c r="K22" s="147"/>
      <c r="L22" s="147"/>
      <c r="M22" s="147"/>
      <c r="N22" s="147"/>
      <c r="O22" s="147"/>
      <c r="P22" s="147"/>
      <c r="Q22" s="147"/>
    </row>
    <row r="23" spans="1:17" x14ac:dyDescent="0.3">
      <c r="A23" s="58" t="s">
        <v>238</v>
      </c>
      <c r="B23" s="59"/>
      <c r="C23" s="55"/>
      <c r="D23" s="55"/>
      <c r="G23" s="147"/>
      <c r="H23" s="140"/>
      <c r="I23" s="70"/>
      <c r="J23" s="66"/>
      <c r="K23" s="66"/>
      <c r="L23" s="66"/>
      <c r="M23" s="66"/>
      <c r="N23" s="66"/>
      <c r="O23" s="147"/>
      <c r="P23" s="147"/>
      <c r="Q23" s="147"/>
    </row>
    <row r="24" spans="1:17" ht="15" thickBot="1" x14ac:dyDescent="0.35">
      <c r="A24" s="60" t="s">
        <v>239</v>
      </c>
      <c r="B24" s="61"/>
      <c r="C24" s="55"/>
      <c r="D24" s="55"/>
      <c r="G24" s="147"/>
      <c r="H24" s="147"/>
      <c r="I24" s="103"/>
      <c r="J24" s="87"/>
      <c r="K24" s="87"/>
      <c r="L24" s="87"/>
      <c r="M24" s="87"/>
      <c r="N24" s="87"/>
      <c r="O24" s="147"/>
      <c r="P24" s="147"/>
      <c r="Q24" s="147"/>
    </row>
    <row r="25" spans="1:17" x14ac:dyDescent="0.3">
      <c r="A25" s="191" t="s">
        <v>240</v>
      </c>
      <c r="B25" s="192"/>
      <c r="C25" s="55"/>
      <c r="D25" s="55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" x14ac:dyDescent="0.3">
      <c r="A26" s="63"/>
      <c r="B26" s="147"/>
      <c r="C26" s="147"/>
      <c r="D26" s="147"/>
      <c r="G26" s="147"/>
      <c r="H26" s="79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" x14ac:dyDescent="0.3">
      <c r="A27" s="147"/>
      <c r="B27" s="147"/>
      <c r="C27" s="147"/>
      <c r="D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x14ac:dyDescent="0.3">
      <c r="A28" s="147"/>
      <c r="B28" s="147"/>
      <c r="C28" s="147"/>
      <c r="D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</sheetData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19" workbookViewId="0">
      <selection activeCell="J13" sqref="J13"/>
    </sheetView>
  </sheetViews>
  <sheetFormatPr defaultRowHeight="14.4" x14ac:dyDescent="0.3"/>
  <cols>
    <col min="1" max="1" width="13.77734375" bestFit="1" customWidth="1"/>
    <col min="2" max="2" width="52.33203125" bestFit="1" customWidth="1"/>
    <col min="3" max="3" width="10.109375" bestFit="1" customWidth="1"/>
    <col min="4" max="4" width="13.33203125" bestFit="1" customWidth="1"/>
    <col min="5" max="5" width="14.5546875" bestFit="1" customWidth="1"/>
    <col min="6" max="6" width="16.77734375" bestFit="1" customWidth="1"/>
    <col min="7" max="7" width="12.44140625" customWidth="1"/>
    <col min="10" max="11" width="10.77734375" bestFit="1" customWidth="1"/>
  </cols>
  <sheetData>
    <row r="1" spans="1:15" ht="15.6" x14ac:dyDescent="0.3">
      <c r="A1" s="19" t="s">
        <v>195</v>
      </c>
    </row>
    <row r="2" spans="1:15" x14ac:dyDescent="0.3">
      <c r="A2" s="75"/>
      <c r="B2" s="75"/>
      <c r="C2" s="98" t="s">
        <v>129</v>
      </c>
      <c r="D2" s="1"/>
      <c r="H2" s="75"/>
      <c r="I2" s="75"/>
      <c r="J2" s="75"/>
    </row>
    <row r="3" spans="1:15" ht="57.6" x14ac:dyDescent="0.3">
      <c r="A3" s="16" t="s">
        <v>53</v>
      </c>
      <c r="B3" s="16" t="s">
        <v>51</v>
      </c>
      <c r="C3" s="17" t="s">
        <v>52</v>
      </c>
      <c r="D3" s="17" t="s">
        <v>54</v>
      </c>
      <c r="E3" s="17" t="s">
        <v>104</v>
      </c>
      <c r="F3" s="16" t="s">
        <v>50</v>
      </c>
      <c r="G3" s="26" t="s">
        <v>93</v>
      </c>
      <c r="K3" s="35"/>
      <c r="N3" s="41"/>
      <c r="O3" s="41"/>
    </row>
    <row r="4" spans="1:15" s="81" customFormat="1" ht="15" x14ac:dyDescent="0.3">
      <c r="A4" s="113" t="s">
        <v>158</v>
      </c>
      <c r="B4" s="85" t="s">
        <v>159</v>
      </c>
      <c r="C4" s="108">
        <v>43545</v>
      </c>
      <c r="D4" s="109">
        <v>10621</v>
      </c>
      <c r="E4" s="120">
        <v>44098</v>
      </c>
      <c r="F4" s="187">
        <f>D4-E4</f>
        <v>-33477</v>
      </c>
      <c r="G4" s="109">
        <v>79857</v>
      </c>
      <c r="H4" s="88" t="s">
        <v>118</v>
      </c>
      <c r="K4" s="35"/>
      <c r="N4" s="41"/>
      <c r="O4" s="41"/>
    </row>
    <row r="5" spans="1:15" s="81" customFormat="1" ht="15" x14ac:dyDescent="0.3">
      <c r="A5" s="113" t="s">
        <v>11</v>
      </c>
      <c r="B5" s="85" t="s">
        <v>160</v>
      </c>
      <c r="C5" s="108">
        <v>43600</v>
      </c>
      <c r="D5" s="109">
        <v>6240</v>
      </c>
      <c r="E5" s="109">
        <v>44806</v>
      </c>
      <c r="F5" s="187">
        <f t="shared" ref="F5:F16" si="0">D5-E5</f>
        <v>-38566</v>
      </c>
      <c r="G5" s="109">
        <v>46917</v>
      </c>
      <c r="J5" s="53"/>
      <c r="K5" s="35"/>
      <c r="N5" s="41"/>
      <c r="O5" s="41"/>
    </row>
    <row r="6" spans="1:15" s="81" customFormat="1" ht="15" x14ac:dyDescent="0.3">
      <c r="A6" s="113" t="s">
        <v>16</v>
      </c>
      <c r="B6" s="85" t="s">
        <v>161</v>
      </c>
      <c r="C6" s="108">
        <v>43686</v>
      </c>
      <c r="D6" s="109">
        <v>3585</v>
      </c>
      <c r="E6" s="109">
        <v>25739</v>
      </c>
      <c r="F6" s="187">
        <f t="shared" si="0"/>
        <v>-22154</v>
      </c>
      <c r="G6" s="109">
        <v>26952</v>
      </c>
      <c r="J6" s="53"/>
      <c r="K6" s="35"/>
      <c r="N6" s="41"/>
      <c r="O6" s="41"/>
    </row>
    <row r="7" spans="1:15" x14ac:dyDescent="0.3">
      <c r="A7" s="8" t="s">
        <v>22</v>
      </c>
      <c r="B7" s="9" t="s">
        <v>24</v>
      </c>
      <c r="C7" s="3">
        <v>43796</v>
      </c>
      <c r="D7" s="10">
        <v>7434</v>
      </c>
      <c r="E7" s="10">
        <v>53385</v>
      </c>
      <c r="F7" s="187">
        <f t="shared" si="0"/>
        <v>-45951</v>
      </c>
      <c r="G7" s="10">
        <v>55901</v>
      </c>
      <c r="H7" s="41"/>
      <c r="I7" s="81"/>
      <c r="J7" s="81"/>
    </row>
    <row r="8" spans="1:15" x14ac:dyDescent="0.3">
      <c r="A8" s="8" t="s">
        <v>39</v>
      </c>
      <c r="B8" s="2" t="s">
        <v>40</v>
      </c>
      <c r="C8" s="3">
        <v>43875</v>
      </c>
      <c r="D8" s="10">
        <v>4818</v>
      </c>
      <c r="E8" s="10">
        <v>28598</v>
      </c>
      <c r="F8" s="187">
        <f t="shared" si="0"/>
        <v>-23780</v>
      </c>
      <c r="G8" s="10">
        <v>29946</v>
      </c>
      <c r="H8" s="1"/>
      <c r="I8" s="1"/>
      <c r="K8" s="66"/>
    </row>
    <row r="9" spans="1:15" x14ac:dyDescent="0.3">
      <c r="A9" s="2" t="s">
        <v>48</v>
      </c>
      <c r="B9" s="2" t="s">
        <v>49</v>
      </c>
      <c r="C9" s="3">
        <v>43920</v>
      </c>
      <c r="D9" s="10">
        <v>2882</v>
      </c>
      <c r="E9" s="10">
        <v>20695</v>
      </c>
      <c r="F9" s="187">
        <f t="shared" si="0"/>
        <v>-17813</v>
      </c>
      <c r="G9" s="10">
        <v>21670</v>
      </c>
      <c r="H9" s="1"/>
      <c r="I9" s="1"/>
      <c r="K9" s="66"/>
    </row>
    <row r="10" spans="1:15" x14ac:dyDescent="0.3">
      <c r="A10" s="2" t="s">
        <v>59</v>
      </c>
      <c r="B10" s="2" t="s">
        <v>60</v>
      </c>
      <c r="C10" s="3">
        <v>43987</v>
      </c>
      <c r="D10" s="10">
        <v>4912</v>
      </c>
      <c r="E10" s="10">
        <v>35272</v>
      </c>
      <c r="F10" s="187">
        <f t="shared" si="0"/>
        <v>-30360</v>
      </c>
      <c r="G10" s="10">
        <v>36934</v>
      </c>
      <c r="H10" s="43"/>
      <c r="I10" s="1"/>
      <c r="K10" s="66"/>
    </row>
    <row r="11" spans="1:15" x14ac:dyDescent="0.3">
      <c r="A11" s="2" t="s">
        <v>82</v>
      </c>
      <c r="B11" s="2" t="s">
        <v>84</v>
      </c>
      <c r="C11" s="3">
        <v>44032</v>
      </c>
      <c r="D11" s="23">
        <v>1195</v>
      </c>
      <c r="E11" s="23">
        <v>8580</v>
      </c>
      <c r="F11" s="187">
        <f t="shared" si="0"/>
        <v>-7385</v>
      </c>
      <c r="G11" s="27">
        <v>8984</v>
      </c>
      <c r="H11" s="1"/>
      <c r="I11" s="1"/>
      <c r="K11" s="66"/>
    </row>
    <row r="12" spans="1:15" x14ac:dyDescent="0.3">
      <c r="A12" s="2" t="s">
        <v>83</v>
      </c>
      <c r="B12" s="2" t="s">
        <v>87</v>
      </c>
      <c r="C12" s="3">
        <v>44060</v>
      </c>
      <c r="D12" s="10">
        <v>2124</v>
      </c>
      <c r="E12" s="10">
        <v>15253</v>
      </c>
      <c r="F12" s="187">
        <f t="shared" si="0"/>
        <v>-13129</v>
      </c>
      <c r="G12" s="10">
        <v>15972</v>
      </c>
      <c r="H12" s="1"/>
      <c r="I12" s="1"/>
      <c r="K12" s="81"/>
      <c r="L12" s="81"/>
      <c r="M12" s="81"/>
    </row>
    <row r="13" spans="1:15" x14ac:dyDescent="0.3">
      <c r="A13" s="2" t="s">
        <v>88</v>
      </c>
      <c r="B13" s="2" t="s">
        <v>89</v>
      </c>
      <c r="C13" s="3">
        <v>44125</v>
      </c>
      <c r="D13" s="10">
        <v>3717</v>
      </c>
      <c r="E13" s="10">
        <v>26692</v>
      </c>
      <c r="F13" s="187">
        <f t="shared" si="0"/>
        <v>-22975</v>
      </c>
      <c r="G13" s="10">
        <v>27950</v>
      </c>
      <c r="H13" s="1"/>
      <c r="I13" s="1"/>
      <c r="K13" s="66"/>
    </row>
    <row r="14" spans="1:15" x14ac:dyDescent="0.3">
      <c r="A14" s="2" t="s">
        <v>101</v>
      </c>
      <c r="B14" s="2" t="s">
        <v>99</v>
      </c>
      <c r="C14" s="32">
        <v>44177</v>
      </c>
      <c r="D14" s="23">
        <v>3452</v>
      </c>
      <c r="E14" s="23">
        <v>24786</v>
      </c>
      <c r="F14" s="187">
        <f t="shared" si="0"/>
        <v>-21334</v>
      </c>
      <c r="G14" s="10">
        <v>25954</v>
      </c>
      <c r="H14" s="1"/>
      <c r="I14" s="1"/>
      <c r="K14" s="44"/>
    </row>
    <row r="15" spans="1:15" s="81" customFormat="1" x14ac:dyDescent="0.3">
      <c r="A15" s="85" t="s">
        <v>135</v>
      </c>
      <c r="B15" s="85" t="s">
        <v>136</v>
      </c>
      <c r="C15" s="32">
        <v>44281</v>
      </c>
      <c r="D15" s="23">
        <v>3451</v>
      </c>
      <c r="E15" s="23">
        <v>24786</v>
      </c>
      <c r="F15" s="187">
        <f t="shared" si="0"/>
        <v>-21335</v>
      </c>
      <c r="G15" s="10">
        <v>25954</v>
      </c>
      <c r="H15" s="1"/>
      <c r="I15" s="1"/>
      <c r="K15" s="44"/>
    </row>
    <row r="16" spans="1:15" ht="15.6" x14ac:dyDescent="0.3">
      <c r="A16" s="82"/>
      <c r="B16" s="76" t="s">
        <v>126</v>
      </c>
      <c r="C16" s="76"/>
      <c r="D16" s="110">
        <f>SUM(D4:D15)</f>
        <v>54431</v>
      </c>
      <c r="E16" s="110">
        <f>SUM(E4:E15)</f>
        <v>352690</v>
      </c>
      <c r="F16" s="188">
        <f t="shared" si="0"/>
        <v>-298259</v>
      </c>
      <c r="G16" s="10">
        <f>SUM(G4:G15)</f>
        <v>402991</v>
      </c>
      <c r="K16" s="53"/>
    </row>
    <row r="17" spans="1:13" x14ac:dyDescent="0.3">
      <c r="A17" s="89" t="s">
        <v>125</v>
      </c>
      <c r="B17" s="89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41"/>
    </row>
    <row r="18" spans="1:13" ht="15" x14ac:dyDescent="0.3">
      <c r="A18" s="90"/>
      <c r="B18" s="114"/>
      <c r="C18" s="115"/>
      <c r="D18" s="116"/>
      <c r="E18" s="116"/>
      <c r="F18" s="117"/>
      <c r="G18" s="118"/>
      <c r="H18" s="66"/>
      <c r="I18" s="66"/>
      <c r="J18" s="66"/>
      <c r="K18" s="66"/>
      <c r="L18" s="66"/>
      <c r="M18" s="66"/>
    </row>
    <row r="19" spans="1:13" ht="15" x14ac:dyDescent="0.3">
      <c r="A19" s="67"/>
      <c r="B19" s="68"/>
      <c r="C19" s="67"/>
      <c r="D19" s="68"/>
      <c r="E19" s="69"/>
      <c r="F19" s="91"/>
      <c r="G19" s="92"/>
      <c r="H19" s="66"/>
      <c r="I19" s="66"/>
      <c r="J19" s="73"/>
      <c r="K19" s="66"/>
      <c r="L19" s="66"/>
      <c r="M19" s="66"/>
    </row>
    <row r="20" spans="1:13" ht="15" x14ac:dyDescent="0.3">
      <c r="A20" s="67"/>
      <c r="B20" s="68"/>
      <c r="C20" s="67"/>
      <c r="D20" s="68"/>
      <c r="E20" s="69"/>
      <c r="F20" s="91"/>
      <c r="G20" s="92"/>
      <c r="H20" s="66"/>
      <c r="I20" s="66"/>
      <c r="J20" s="66"/>
      <c r="K20" s="66"/>
      <c r="L20" s="66"/>
      <c r="M20" s="66"/>
    </row>
    <row r="21" spans="1:13" ht="15" x14ac:dyDescent="0.3">
      <c r="C21" s="67"/>
      <c r="D21" s="68"/>
      <c r="E21" s="69"/>
      <c r="F21" s="91"/>
      <c r="G21" s="92"/>
      <c r="H21" s="66"/>
      <c r="I21" s="66"/>
      <c r="J21" s="66"/>
      <c r="K21" s="66"/>
      <c r="L21" s="66"/>
      <c r="M21" s="66"/>
    </row>
    <row r="22" spans="1:13" ht="15" x14ac:dyDescent="0.3">
      <c r="A22" s="67"/>
      <c r="B22" s="68"/>
      <c r="C22" s="67"/>
      <c r="D22" s="66"/>
      <c r="E22" s="69"/>
      <c r="F22" s="91"/>
      <c r="G22" s="92"/>
      <c r="H22" s="68"/>
      <c r="I22" s="66"/>
      <c r="J22" s="66"/>
      <c r="K22" s="66"/>
      <c r="L22" s="66"/>
      <c r="M22" s="66"/>
    </row>
    <row r="23" spans="1:13" ht="15" x14ac:dyDescent="0.3">
      <c r="A23" s="67"/>
      <c r="B23" s="68"/>
      <c r="C23" s="67"/>
      <c r="D23" s="69"/>
      <c r="E23" s="72"/>
      <c r="F23" s="93"/>
      <c r="G23" s="94"/>
      <c r="H23" s="66"/>
      <c r="I23" s="66"/>
      <c r="J23" s="66"/>
      <c r="K23" s="66"/>
      <c r="L23" s="66"/>
      <c r="M23" s="66"/>
    </row>
    <row r="24" spans="1:13" ht="15.6" x14ac:dyDescent="0.3">
      <c r="A24" s="147"/>
      <c r="B24" s="148" t="s">
        <v>196</v>
      </c>
      <c r="C24" s="19"/>
      <c r="D24" s="147"/>
      <c r="E24" s="147"/>
      <c r="F24" s="147"/>
      <c r="G24" s="147"/>
      <c r="H24" s="66"/>
      <c r="I24" s="66"/>
      <c r="J24" s="73"/>
      <c r="K24" s="66"/>
      <c r="L24" s="66"/>
      <c r="M24" s="66"/>
    </row>
    <row r="25" spans="1:13" ht="15" x14ac:dyDescent="0.3">
      <c r="A25" s="147"/>
      <c r="B25" s="147"/>
      <c r="C25" s="147"/>
      <c r="D25" s="147"/>
      <c r="E25" s="147"/>
      <c r="F25" s="147"/>
      <c r="G25" s="147"/>
      <c r="H25" s="66"/>
      <c r="I25" s="66"/>
      <c r="J25" s="66"/>
      <c r="K25" s="66"/>
      <c r="L25" s="66"/>
      <c r="M25" s="66"/>
    </row>
    <row r="26" spans="1:13" ht="15" thickBot="1" x14ac:dyDescent="0.35">
      <c r="A26" s="147"/>
      <c r="B26" s="147"/>
      <c r="C26" s="146" t="s">
        <v>191</v>
      </c>
      <c r="D26" s="146"/>
      <c r="E26" s="146"/>
      <c r="F26" s="147"/>
      <c r="G26" s="147"/>
      <c r="H26" s="66"/>
      <c r="I26" s="66"/>
      <c r="J26" s="66"/>
      <c r="K26" s="66"/>
      <c r="L26" s="66"/>
      <c r="M26" s="66"/>
    </row>
    <row r="27" spans="1:13" ht="28.8" x14ac:dyDescent="0.3">
      <c r="A27" s="121" t="s">
        <v>123</v>
      </c>
      <c r="B27" s="137" t="s">
        <v>122</v>
      </c>
      <c r="C27" s="122" t="s">
        <v>162</v>
      </c>
      <c r="D27" s="123" t="s">
        <v>124</v>
      </c>
      <c r="E27" s="123"/>
      <c r="F27" s="124" t="s">
        <v>163</v>
      </c>
      <c r="G27" s="147"/>
      <c r="H27" s="87"/>
      <c r="I27" s="87"/>
      <c r="J27" s="87"/>
      <c r="K27" s="87"/>
      <c r="L27" s="87"/>
      <c r="M27" s="87"/>
    </row>
    <row r="28" spans="1:13" ht="30" x14ac:dyDescent="0.3">
      <c r="A28" s="138" t="s">
        <v>179</v>
      </c>
      <c r="B28" s="125" t="s">
        <v>164</v>
      </c>
      <c r="C28" s="126" t="s">
        <v>165</v>
      </c>
      <c r="D28" s="127">
        <v>5989</v>
      </c>
      <c r="E28" s="128"/>
      <c r="F28" s="128">
        <v>797</v>
      </c>
      <c r="G28" s="139">
        <v>0.13300000000000001</v>
      </c>
      <c r="H28" s="87"/>
      <c r="I28" s="87"/>
      <c r="J28" s="87"/>
      <c r="K28" s="87"/>
      <c r="L28" s="87"/>
      <c r="M28" s="87"/>
    </row>
    <row r="29" spans="1:13" ht="15" x14ac:dyDescent="0.3">
      <c r="A29" s="158" t="s">
        <v>180</v>
      </c>
      <c r="B29" s="158" t="s">
        <v>166</v>
      </c>
      <c r="C29" s="130" t="s">
        <v>167</v>
      </c>
      <c r="D29" s="129">
        <v>4991</v>
      </c>
      <c r="E29" s="10"/>
      <c r="F29" s="10">
        <v>664</v>
      </c>
      <c r="G29" s="139">
        <v>0.13300000000000001</v>
      </c>
      <c r="H29" s="87"/>
      <c r="I29" s="87"/>
      <c r="J29" s="87"/>
      <c r="K29" s="87"/>
      <c r="L29" s="87"/>
      <c r="M29" s="87"/>
    </row>
    <row r="30" spans="1:13" ht="15" x14ac:dyDescent="0.3">
      <c r="A30" s="158" t="s">
        <v>181</v>
      </c>
      <c r="B30" s="158" t="s">
        <v>168</v>
      </c>
      <c r="C30" s="130" t="s">
        <v>169</v>
      </c>
      <c r="D30" s="129">
        <v>18966</v>
      </c>
      <c r="E30" s="10"/>
      <c r="F30" s="10">
        <v>2522</v>
      </c>
      <c r="G30" s="139">
        <v>0.13300000000000001</v>
      </c>
      <c r="H30" s="87"/>
      <c r="I30" s="87"/>
      <c r="J30" s="95"/>
      <c r="K30" s="87"/>
      <c r="L30" s="87"/>
      <c r="M30" s="87"/>
    </row>
    <row r="31" spans="1:13" ht="15" x14ac:dyDescent="0.3">
      <c r="A31" s="158" t="s">
        <v>182</v>
      </c>
      <c r="B31" s="131" t="s">
        <v>170</v>
      </c>
      <c r="C31" s="130" t="s">
        <v>171</v>
      </c>
      <c r="D31" s="129">
        <v>11979</v>
      </c>
      <c r="E31" s="10"/>
      <c r="F31" s="10">
        <v>3890</v>
      </c>
      <c r="G31" s="33" t="s">
        <v>118</v>
      </c>
    </row>
    <row r="32" spans="1:13" ht="15" x14ac:dyDescent="0.3">
      <c r="A32" s="158" t="s">
        <v>192</v>
      </c>
      <c r="B32" s="131" t="s">
        <v>172</v>
      </c>
      <c r="C32" s="130" t="s">
        <v>173</v>
      </c>
      <c r="D32" s="129">
        <v>13975</v>
      </c>
      <c r="E32" s="10"/>
      <c r="F32" s="10">
        <v>13346</v>
      </c>
      <c r="G32" s="139">
        <v>0.95499999999999996</v>
      </c>
    </row>
    <row r="33" spans="1:10" ht="15" x14ac:dyDescent="0.3">
      <c r="A33" s="158" t="s">
        <v>193</v>
      </c>
      <c r="B33" s="131" t="s">
        <v>174</v>
      </c>
      <c r="C33" s="130" t="s">
        <v>175</v>
      </c>
      <c r="D33" s="129">
        <v>10980</v>
      </c>
      <c r="E33" s="10"/>
      <c r="F33" s="10">
        <v>10486</v>
      </c>
      <c r="G33" s="139">
        <v>0.95499999999999996</v>
      </c>
    </row>
    <row r="34" spans="1:10" ht="15" x14ac:dyDescent="0.3">
      <c r="A34" s="158" t="s">
        <v>194</v>
      </c>
      <c r="B34" s="131" t="s">
        <v>176</v>
      </c>
      <c r="C34" s="130" t="s">
        <v>177</v>
      </c>
      <c r="D34" s="129">
        <v>12977</v>
      </c>
      <c r="E34" s="10"/>
      <c r="F34" s="10">
        <v>12393</v>
      </c>
      <c r="G34" s="139">
        <v>0.95499999999999996</v>
      </c>
    </row>
    <row r="35" spans="1:10" x14ac:dyDescent="0.3">
      <c r="A35" s="83" t="s">
        <v>178</v>
      </c>
      <c r="B35" s="83"/>
      <c r="C35" s="132"/>
      <c r="D35" s="133">
        <f>SUM(D28:D34)</f>
        <v>79857</v>
      </c>
      <c r="E35" s="134"/>
      <c r="F35" s="119">
        <f>SUM(F28:F34)</f>
        <v>44098</v>
      </c>
      <c r="G35" s="147"/>
      <c r="J35" s="80"/>
    </row>
    <row r="36" spans="1:10" ht="15" x14ac:dyDescent="0.3">
      <c r="A36" s="147"/>
      <c r="B36" s="147"/>
      <c r="C36" s="135"/>
      <c r="D36" s="136"/>
      <c r="E36" s="28"/>
      <c r="F36" s="147"/>
      <c r="G36" s="147"/>
    </row>
    <row r="37" spans="1:10" ht="15" x14ac:dyDescent="0.3">
      <c r="A37" s="55" t="s">
        <v>118</v>
      </c>
      <c r="B37" s="147"/>
      <c r="C37" s="135"/>
      <c r="D37" s="147"/>
      <c r="E37" s="28"/>
      <c r="F37" s="79"/>
      <c r="G37" s="147"/>
    </row>
    <row r="38" spans="1:10" ht="15" x14ac:dyDescent="0.3">
      <c r="A38" s="55" t="s">
        <v>190</v>
      </c>
      <c r="B38" s="145"/>
      <c r="C38" s="145"/>
      <c r="D38" s="147"/>
      <c r="E38" s="28"/>
      <c r="F38" s="147"/>
      <c r="G38" s="147"/>
    </row>
    <row r="39" spans="1:10" x14ac:dyDescent="0.3">
      <c r="A39" s="55" t="s">
        <v>189</v>
      </c>
      <c r="B39" s="145"/>
      <c r="C39" s="145"/>
      <c r="D39" s="147"/>
      <c r="E39" s="147"/>
      <c r="F39" s="147"/>
      <c r="G39" s="147"/>
    </row>
    <row r="40" spans="1:10" ht="15" x14ac:dyDescent="0.3">
      <c r="A40" s="147"/>
      <c r="B40" s="147"/>
      <c r="C40" s="147"/>
      <c r="D40" s="147"/>
      <c r="E40" s="147"/>
      <c r="F40" s="147"/>
      <c r="G40" s="147"/>
    </row>
    <row r="41" spans="1:10" x14ac:dyDescent="0.3">
      <c r="A41" s="105" t="s">
        <v>232</v>
      </c>
      <c r="B41" s="68"/>
    </row>
  </sheetData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9"/>
  <sheetViews>
    <sheetView workbookViewId="0">
      <selection activeCell="B32" sqref="B32"/>
    </sheetView>
  </sheetViews>
  <sheetFormatPr defaultRowHeight="14.4" x14ac:dyDescent="0.3"/>
  <cols>
    <col min="1" max="1" width="14.44140625" customWidth="1"/>
    <col min="2" max="2" width="52.33203125" bestFit="1" customWidth="1"/>
    <col min="3" max="3" width="10.109375" bestFit="1" customWidth="1"/>
    <col min="4" max="5" width="10.77734375" bestFit="1" customWidth="1"/>
    <col min="6" max="6" width="11.88671875" bestFit="1" customWidth="1"/>
    <col min="10" max="10" width="11.88671875" bestFit="1" customWidth="1"/>
  </cols>
  <sheetData>
    <row r="2" spans="1:17" ht="18" x14ac:dyDescent="0.35">
      <c r="A2" s="96" t="s">
        <v>130</v>
      </c>
    </row>
    <row r="4" spans="1:17" ht="43.2" x14ac:dyDescent="0.3">
      <c r="A4" s="16" t="s">
        <v>53</v>
      </c>
      <c r="B4" s="16" t="s">
        <v>51</v>
      </c>
      <c r="C4" s="17" t="s">
        <v>52</v>
      </c>
      <c r="D4" s="17" t="s">
        <v>54</v>
      </c>
      <c r="E4" s="17" t="s">
        <v>104</v>
      </c>
      <c r="F4" s="83" t="s">
        <v>50</v>
      </c>
      <c r="J4" s="35"/>
    </row>
    <row r="5" spans="1:17" x14ac:dyDescent="0.3">
      <c r="A5" s="2"/>
      <c r="B5" s="38" t="s">
        <v>111</v>
      </c>
      <c r="C5" s="3"/>
      <c r="D5" s="23"/>
      <c r="E5" s="23">
        <v>319779</v>
      </c>
      <c r="F5" s="50">
        <f>D5-E5</f>
        <v>-319779</v>
      </c>
      <c r="G5" s="1"/>
      <c r="H5" s="1"/>
    </row>
    <row r="6" spans="1:17" x14ac:dyDescent="0.3">
      <c r="A6" s="2"/>
      <c r="B6" s="38" t="s">
        <v>110</v>
      </c>
      <c r="C6" s="3"/>
      <c r="D6" s="10"/>
      <c r="E6" s="10">
        <v>29982</v>
      </c>
      <c r="F6" s="51">
        <v>-29982</v>
      </c>
      <c r="G6" s="1"/>
      <c r="H6" s="1"/>
    </row>
    <row r="7" spans="1:17" x14ac:dyDescent="0.3">
      <c r="A7" s="2"/>
      <c r="B7" s="38" t="s">
        <v>112</v>
      </c>
      <c r="C7" s="3"/>
      <c r="D7" s="10"/>
      <c r="E7" s="10">
        <v>49082</v>
      </c>
      <c r="F7" s="51">
        <f>D7-E7</f>
        <v>-49082</v>
      </c>
      <c r="G7" s="1"/>
      <c r="H7" s="1"/>
    </row>
    <row r="8" spans="1:17" x14ac:dyDescent="0.3">
      <c r="A8" s="2"/>
      <c r="B8" s="38" t="s">
        <v>113</v>
      </c>
      <c r="C8" s="3"/>
      <c r="D8" s="10"/>
      <c r="E8" s="10">
        <v>43261</v>
      </c>
      <c r="F8" s="51">
        <f>D8-E8</f>
        <v>-43261</v>
      </c>
      <c r="G8" s="1"/>
      <c r="H8" s="1"/>
    </row>
    <row r="9" spans="1:17" ht="15.6" x14ac:dyDescent="0.3">
      <c r="A9" s="2"/>
      <c r="B9" s="38" t="s">
        <v>116</v>
      </c>
      <c r="C9" s="32"/>
      <c r="D9" s="23"/>
      <c r="E9" s="23">
        <v>80178</v>
      </c>
      <c r="F9" s="52">
        <f>D9-E9</f>
        <v>-80178</v>
      </c>
      <c r="J9" s="97"/>
    </row>
    <row r="10" spans="1:17" s="81" customFormat="1" ht="15.6" x14ac:dyDescent="0.3">
      <c r="A10" s="85"/>
      <c r="B10" s="38" t="s">
        <v>148</v>
      </c>
      <c r="C10" s="32"/>
      <c r="D10" s="23"/>
      <c r="E10" s="23">
        <v>68334</v>
      </c>
      <c r="F10" s="52">
        <f>D10-E10</f>
        <v>-68334</v>
      </c>
      <c r="J10" s="97"/>
    </row>
    <row r="11" spans="1:17" s="81" customFormat="1" ht="15.6" x14ac:dyDescent="0.3">
      <c r="A11" s="85"/>
      <c r="B11" s="38" t="s">
        <v>157</v>
      </c>
      <c r="C11" s="32"/>
      <c r="D11" s="23"/>
      <c r="E11" s="23">
        <v>66149</v>
      </c>
      <c r="F11" s="52">
        <v>-66149</v>
      </c>
      <c r="J11" s="97"/>
    </row>
    <row r="12" spans="1:17" ht="15.6" x14ac:dyDescent="0.3">
      <c r="A12" s="2"/>
      <c r="B12" s="76" t="s">
        <v>127</v>
      </c>
      <c r="C12" s="76"/>
      <c r="D12" s="76"/>
      <c r="E12" s="76"/>
      <c r="F12" s="77">
        <f>SUM(F5:F11)</f>
        <v>-656765</v>
      </c>
    </row>
    <row r="13" spans="1:17" x14ac:dyDescent="0.3">
      <c r="J13" s="53"/>
    </row>
    <row r="14" spans="1:17" ht="26.25" x14ac:dyDescent="0.5">
      <c r="A14" s="66"/>
      <c r="B14" s="74"/>
      <c r="C14" s="20"/>
      <c r="D14" s="20"/>
      <c r="E14" s="20"/>
    </row>
    <row r="15" spans="1:17" ht="18" x14ac:dyDescent="0.35">
      <c r="A15" s="156" t="s">
        <v>198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.6" thickBot="1" x14ac:dyDescent="0.35">
      <c r="A16" s="14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42.6" thickBot="1" x14ac:dyDescent="0.35">
      <c r="A17" s="166" t="s">
        <v>199</v>
      </c>
      <c r="B17" s="167"/>
      <c r="C17" s="168" t="s">
        <v>200</v>
      </c>
      <c r="D17" s="169">
        <v>43830</v>
      </c>
      <c r="E17" s="170" t="s">
        <v>201</v>
      </c>
      <c r="F17" s="170" t="s">
        <v>202</v>
      </c>
      <c r="G17" s="170" t="s">
        <v>203</v>
      </c>
      <c r="H17" s="170" t="s">
        <v>204</v>
      </c>
      <c r="I17" s="170" t="s">
        <v>205</v>
      </c>
      <c r="J17" s="170" t="s">
        <v>206</v>
      </c>
      <c r="K17" s="170" t="s">
        <v>207</v>
      </c>
      <c r="L17" s="170" t="s">
        <v>208</v>
      </c>
      <c r="M17" s="170" t="s">
        <v>209</v>
      </c>
      <c r="N17" s="170" t="s">
        <v>210</v>
      </c>
      <c r="O17" s="170" t="s">
        <v>211</v>
      </c>
      <c r="P17" s="171" t="s">
        <v>212</v>
      </c>
      <c r="Q17" s="172" t="s">
        <v>213</v>
      </c>
    </row>
    <row r="18" spans="1:17" x14ac:dyDescent="0.3">
      <c r="A18" s="159" t="s">
        <v>119</v>
      </c>
      <c r="B18" s="159" t="s">
        <v>214</v>
      </c>
      <c r="C18" s="160" t="s">
        <v>215</v>
      </c>
      <c r="D18" s="161">
        <v>115912</v>
      </c>
      <c r="E18" s="162">
        <v>117395</v>
      </c>
      <c r="F18" s="162">
        <v>119422</v>
      </c>
      <c r="G18" s="162">
        <v>120987</v>
      </c>
      <c r="H18" s="163">
        <v>122281</v>
      </c>
      <c r="I18" s="164">
        <v>123690</v>
      </c>
      <c r="J18" s="162">
        <v>125169</v>
      </c>
      <c r="K18" s="162">
        <v>127427</v>
      </c>
      <c r="L18" s="162">
        <v>128753</v>
      </c>
      <c r="M18" s="162">
        <v>130432</v>
      </c>
      <c r="N18" s="162">
        <v>132037</v>
      </c>
      <c r="O18" s="163">
        <v>133571</v>
      </c>
      <c r="P18" s="162">
        <v>135196</v>
      </c>
      <c r="Q18" s="165">
        <v>19284</v>
      </c>
    </row>
    <row r="19" spans="1:17" x14ac:dyDescent="0.3">
      <c r="A19" s="152" t="s">
        <v>216</v>
      </c>
      <c r="B19" s="152" t="s">
        <v>214</v>
      </c>
      <c r="C19" s="149" t="s">
        <v>217</v>
      </c>
      <c r="D19" s="151"/>
      <c r="E19" s="150"/>
      <c r="F19" s="150"/>
      <c r="G19" s="150"/>
      <c r="H19" s="154"/>
      <c r="I19" s="154">
        <v>4231</v>
      </c>
      <c r="J19" s="150">
        <v>4363</v>
      </c>
      <c r="K19" s="150">
        <v>4644</v>
      </c>
      <c r="L19" s="150">
        <v>4894</v>
      </c>
      <c r="M19" s="150">
        <v>5450</v>
      </c>
      <c r="N19" s="150">
        <v>6238</v>
      </c>
      <c r="O19" s="157">
        <v>7102</v>
      </c>
      <c r="P19" s="150">
        <v>7736</v>
      </c>
      <c r="Q19" s="153">
        <v>7736</v>
      </c>
    </row>
    <row r="20" spans="1:17" ht="15" x14ac:dyDescent="0.3">
      <c r="A20" s="66"/>
      <c r="B20" s="66"/>
    </row>
    <row r="22" spans="1:17" ht="18.600000000000001" thickBot="1" x14ac:dyDescent="0.4">
      <c r="A22" s="147"/>
      <c r="B22" s="156" t="s">
        <v>218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40.200000000000003" thickBot="1" x14ac:dyDescent="0.35">
      <c r="A23" s="166" t="s">
        <v>199</v>
      </c>
      <c r="B23" s="166"/>
      <c r="C23" s="166" t="s">
        <v>200</v>
      </c>
      <c r="D23" s="169">
        <v>44196</v>
      </c>
      <c r="E23" s="169" t="s">
        <v>219</v>
      </c>
      <c r="F23" s="170" t="s">
        <v>202</v>
      </c>
      <c r="G23" s="170" t="s">
        <v>203</v>
      </c>
      <c r="H23" s="170" t="s">
        <v>204</v>
      </c>
      <c r="I23" s="170" t="s">
        <v>205</v>
      </c>
      <c r="J23" s="175" t="s">
        <v>206</v>
      </c>
      <c r="K23" s="173"/>
      <c r="L23" s="155"/>
      <c r="M23" s="155"/>
      <c r="N23" s="155"/>
      <c r="O23" s="155"/>
      <c r="P23" s="155"/>
      <c r="Q23" s="155"/>
    </row>
    <row r="24" spans="1:17" x14ac:dyDescent="0.3">
      <c r="A24" s="159" t="s">
        <v>119</v>
      </c>
      <c r="B24" s="159" t="s">
        <v>214</v>
      </c>
      <c r="C24" s="160" t="s">
        <v>215</v>
      </c>
      <c r="D24" s="162">
        <v>135196</v>
      </c>
      <c r="E24" s="164">
        <v>136689</v>
      </c>
      <c r="F24" s="174">
        <v>138132</v>
      </c>
      <c r="G24" s="174">
        <v>139775</v>
      </c>
      <c r="H24" s="174">
        <v>140841</v>
      </c>
      <c r="I24" s="174">
        <v>142402</v>
      </c>
      <c r="J24" s="174">
        <v>143569</v>
      </c>
      <c r="K24" s="158"/>
      <c r="L24" s="158"/>
      <c r="M24" s="158"/>
      <c r="N24" s="158"/>
      <c r="O24" s="158"/>
      <c r="P24" s="158"/>
      <c r="Q24" s="158"/>
    </row>
    <row r="25" spans="1:17" x14ac:dyDescent="0.3">
      <c r="A25" s="152" t="s">
        <v>216</v>
      </c>
      <c r="B25" s="152" t="s">
        <v>214</v>
      </c>
      <c r="C25" s="149" t="s">
        <v>217</v>
      </c>
      <c r="D25" s="150">
        <v>7736</v>
      </c>
      <c r="E25" s="154">
        <v>8464</v>
      </c>
      <c r="F25" s="158">
        <v>9012</v>
      </c>
      <c r="G25" s="158">
        <v>9535</v>
      </c>
      <c r="H25" s="158">
        <v>10078</v>
      </c>
      <c r="I25" s="158">
        <v>10565</v>
      </c>
      <c r="J25" s="158">
        <v>10903</v>
      </c>
      <c r="K25" s="158"/>
      <c r="L25" s="158"/>
      <c r="M25" s="158"/>
      <c r="N25" s="158"/>
      <c r="O25" s="158"/>
      <c r="P25" s="158"/>
      <c r="Q25" s="158"/>
    </row>
    <row r="26" spans="1:17" ht="28.8" x14ac:dyDescent="0.3">
      <c r="H26" s="186" t="s">
        <v>233</v>
      </c>
    </row>
    <row r="29" spans="1:17" x14ac:dyDescent="0.3">
      <c r="A29" s="148" t="s">
        <v>234</v>
      </c>
    </row>
  </sheetData>
  <pageMargins left="0.7" right="0.7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24"/>
  <sheetViews>
    <sheetView workbookViewId="0">
      <selection activeCell="N22" sqref="N22"/>
    </sheetView>
  </sheetViews>
  <sheetFormatPr defaultRowHeight="14.4" x14ac:dyDescent="0.3"/>
  <cols>
    <col min="1" max="1" width="16.5546875" customWidth="1"/>
    <col min="2" max="2" width="12.5546875" customWidth="1"/>
    <col min="3" max="3" width="11.6640625" customWidth="1"/>
    <col min="4" max="4" width="9.88671875" customWidth="1"/>
    <col min="6" max="6" width="10.88671875" customWidth="1"/>
  </cols>
  <sheetData>
    <row r="4" spans="1:8" x14ac:dyDescent="0.3">
      <c r="A4" s="197"/>
      <c r="B4" s="197"/>
      <c r="C4" s="197"/>
      <c r="D4" s="197"/>
      <c r="E4" s="197" t="s">
        <v>104</v>
      </c>
      <c r="F4" s="197"/>
      <c r="G4" s="197"/>
      <c r="H4" s="197"/>
    </row>
    <row r="5" spans="1:8" x14ac:dyDescent="0.3">
      <c r="A5" s="197" t="s">
        <v>53</v>
      </c>
      <c r="B5" s="197" t="s">
        <v>51</v>
      </c>
      <c r="C5" s="197" t="s">
        <v>52</v>
      </c>
      <c r="D5" s="197" t="s">
        <v>54</v>
      </c>
      <c r="E5" s="197" t="s">
        <v>246</v>
      </c>
      <c r="F5" s="197" t="s">
        <v>248</v>
      </c>
      <c r="G5" s="197" t="s">
        <v>247</v>
      </c>
      <c r="H5" s="197" t="s">
        <v>50</v>
      </c>
    </row>
    <row r="6" spans="1:8" x14ac:dyDescent="0.3">
      <c r="A6" s="197" t="s">
        <v>61</v>
      </c>
      <c r="B6" s="197"/>
      <c r="C6" s="197"/>
      <c r="D6" s="197"/>
      <c r="E6" s="197"/>
      <c r="F6" s="197"/>
      <c r="G6" s="197"/>
      <c r="H6" s="197"/>
    </row>
    <row r="7" spans="1:8" x14ac:dyDescent="0.3">
      <c r="A7" s="197" t="s">
        <v>63</v>
      </c>
      <c r="B7" s="197" t="s">
        <v>64</v>
      </c>
      <c r="C7" s="196">
        <v>44174</v>
      </c>
      <c r="D7" s="194">
        <v>80000</v>
      </c>
      <c r="E7" s="194">
        <v>80000</v>
      </c>
      <c r="F7" s="197"/>
      <c r="G7" s="197"/>
      <c r="H7" s="197" t="s">
        <v>249</v>
      </c>
    </row>
    <row r="8" spans="1:8" x14ac:dyDescent="0.3">
      <c r="A8" s="197" t="s">
        <v>62</v>
      </c>
      <c r="B8" s="197" t="s">
        <v>65</v>
      </c>
      <c r="C8" s="196">
        <v>44174</v>
      </c>
      <c r="D8" s="194">
        <v>80000</v>
      </c>
      <c r="E8" s="194">
        <v>80000</v>
      </c>
      <c r="F8" s="197"/>
      <c r="G8" s="197"/>
      <c r="H8" s="197" t="s">
        <v>249</v>
      </c>
    </row>
    <row r="9" spans="1:8" x14ac:dyDescent="0.3">
      <c r="A9" s="197" t="s">
        <v>66</v>
      </c>
      <c r="B9" s="197" t="s">
        <v>70</v>
      </c>
      <c r="C9" s="196">
        <v>43886</v>
      </c>
      <c r="D9" s="194">
        <v>160000</v>
      </c>
      <c r="E9" s="194">
        <v>160000</v>
      </c>
      <c r="F9" s="197"/>
      <c r="G9" s="197"/>
      <c r="H9" s="197" t="s">
        <v>249</v>
      </c>
    </row>
    <row r="10" spans="1:8" x14ac:dyDescent="0.3">
      <c r="A10" s="197" t="s">
        <v>67</v>
      </c>
      <c r="B10" s="197" t="s">
        <v>71</v>
      </c>
      <c r="C10" s="196">
        <v>43916</v>
      </c>
      <c r="D10" s="194">
        <v>80000</v>
      </c>
      <c r="E10" s="194">
        <v>80000</v>
      </c>
      <c r="F10" s="197"/>
      <c r="G10" s="197"/>
      <c r="H10" s="197" t="s">
        <v>249</v>
      </c>
    </row>
    <row r="11" spans="1:8" x14ac:dyDescent="0.3">
      <c r="A11" s="197" t="s">
        <v>68</v>
      </c>
      <c r="B11" s="197" t="s">
        <v>72</v>
      </c>
      <c r="C11" s="196">
        <v>43963</v>
      </c>
      <c r="D11" s="194">
        <v>80000</v>
      </c>
      <c r="E11" s="194">
        <v>80000</v>
      </c>
      <c r="F11" s="197"/>
      <c r="G11" s="194">
        <v>44577</v>
      </c>
      <c r="H11" s="194">
        <v>44577</v>
      </c>
    </row>
    <row r="12" spans="1:8" x14ac:dyDescent="0.3">
      <c r="A12" s="197" t="s">
        <v>69</v>
      </c>
      <c r="B12" s="197" t="s">
        <v>73</v>
      </c>
      <c r="C12" s="196">
        <v>43987</v>
      </c>
      <c r="D12" s="194">
        <v>80000</v>
      </c>
      <c r="E12" s="194">
        <v>80000</v>
      </c>
      <c r="F12" s="197"/>
      <c r="G12" s="194">
        <v>44577</v>
      </c>
      <c r="H12" s="194">
        <v>44577</v>
      </c>
    </row>
    <row r="13" spans="1:8" x14ac:dyDescent="0.3">
      <c r="A13" s="197" t="s">
        <v>74</v>
      </c>
      <c r="B13" s="197" t="s">
        <v>76</v>
      </c>
      <c r="C13" s="196">
        <v>44020</v>
      </c>
      <c r="D13" s="194">
        <v>80000</v>
      </c>
      <c r="E13" s="194">
        <v>80000</v>
      </c>
      <c r="F13" s="194">
        <v>62106</v>
      </c>
      <c r="G13" s="194">
        <v>44577</v>
      </c>
      <c r="H13" s="194">
        <v>106683</v>
      </c>
    </row>
    <row r="14" spans="1:8" x14ac:dyDescent="0.3">
      <c r="A14" s="197" t="s">
        <v>75</v>
      </c>
      <c r="B14" s="197" t="s">
        <v>77</v>
      </c>
      <c r="C14" s="196">
        <v>44060</v>
      </c>
      <c r="D14" s="194">
        <v>80000</v>
      </c>
      <c r="E14" s="194">
        <v>80000</v>
      </c>
      <c r="F14" s="194">
        <v>62106</v>
      </c>
      <c r="G14" s="194">
        <v>44577</v>
      </c>
      <c r="H14" s="194">
        <v>106683</v>
      </c>
    </row>
    <row r="15" spans="1:8" x14ac:dyDescent="0.3">
      <c r="A15" s="197" t="s">
        <v>78</v>
      </c>
      <c r="B15" s="197" t="s">
        <v>79</v>
      </c>
      <c r="C15" s="196">
        <v>44096</v>
      </c>
      <c r="D15" s="194">
        <v>80000</v>
      </c>
      <c r="E15" s="194">
        <v>80000</v>
      </c>
      <c r="F15" s="194">
        <v>62106</v>
      </c>
      <c r="G15" s="194">
        <v>44577</v>
      </c>
      <c r="H15" s="194">
        <v>106683</v>
      </c>
    </row>
    <row r="16" spans="1:8" x14ac:dyDescent="0.3">
      <c r="A16" s="197" t="s">
        <v>80</v>
      </c>
      <c r="B16" s="197" t="s">
        <v>81</v>
      </c>
      <c r="C16" s="196">
        <v>44116</v>
      </c>
      <c r="D16" s="194">
        <v>80000</v>
      </c>
      <c r="E16" s="194">
        <v>80000</v>
      </c>
      <c r="F16" s="194">
        <v>62106</v>
      </c>
      <c r="G16" s="194">
        <v>44577</v>
      </c>
      <c r="H16" s="194">
        <v>106683</v>
      </c>
    </row>
    <row r="17" spans="1:8" x14ac:dyDescent="0.3">
      <c r="A17" s="197" t="s">
        <v>91</v>
      </c>
      <c r="B17" s="197" t="s">
        <v>92</v>
      </c>
      <c r="C17" s="196">
        <v>44154</v>
      </c>
      <c r="D17" s="194">
        <v>80000</v>
      </c>
      <c r="E17" s="194">
        <v>80000</v>
      </c>
      <c r="F17" s="194">
        <v>62106</v>
      </c>
      <c r="G17" s="194">
        <v>44577</v>
      </c>
      <c r="H17" s="194">
        <v>106683</v>
      </c>
    </row>
    <row r="18" spans="1:8" x14ac:dyDescent="0.3">
      <c r="A18" s="197" t="s">
        <v>94</v>
      </c>
      <c r="B18" s="197" t="s">
        <v>100</v>
      </c>
      <c r="C18" s="196">
        <v>44175</v>
      </c>
      <c r="D18" s="194">
        <v>160000</v>
      </c>
      <c r="E18" s="194">
        <v>160000</v>
      </c>
      <c r="F18" s="194">
        <v>124212</v>
      </c>
      <c r="G18" s="194">
        <v>89154</v>
      </c>
      <c r="H18" s="194">
        <v>213366</v>
      </c>
    </row>
    <row r="19" spans="1:8" x14ac:dyDescent="0.3">
      <c r="A19" s="197" t="s">
        <v>131</v>
      </c>
      <c r="B19" s="197" t="s">
        <v>132</v>
      </c>
      <c r="C19" s="196">
        <v>44221</v>
      </c>
      <c r="D19" s="194">
        <v>80000</v>
      </c>
      <c r="E19" s="194">
        <v>80000</v>
      </c>
      <c r="F19" s="194">
        <v>62106</v>
      </c>
      <c r="G19" s="194">
        <v>44577</v>
      </c>
      <c r="H19" s="194">
        <v>106683</v>
      </c>
    </row>
    <row r="20" spans="1:8" x14ac:dyDescent="0.3">
      <c r="A20" s="197" t="s">
        <v>133</v>
      </c>
      <c r="B20" s="197" t="s">
        <v>134</v>
      </c>
      <c r="C20" s="196">
        <v>44281</v>
      </c>
      <c r="D20" s="194">
        <v>80000</v>
      </c>
      <c r="E20" s="194">
        <v>80000</v>
      </c>
      <c r="F20" s="194">
        <v>62106</v>
      </c>
      <c r="G20" s="194">
        <v>44577</v>
      </c>
      <c r="H20" s="194">
        <v>106683</v>
      </c>
    </row>
    <row r="21" spans="1:8" x14ac:dyDescent="0.3">
      <c r="A21" s="197" t="s">
        <v>140</v>
      </c>
      <c r="B21" s="197" t="s">
        <v>141</v>
      </c>
      <c r="C21" s="196">
        <v>44306</v>
      </c>
      <c r="D21" s="194">
        <v>80000</v>
      </c>
      <c r="E21" s="194">
        <v>80000</v>
      </c>
      <c r="F21" s="194">
        <v>62106</v>
      </c>
      <c r="G21" s="194">
        <v>44577</v>
      </c>
      <c r="H21" s="194">
        <v>106683</v>
      </c>
    </row>
    <row r="22" spans="1:8" x14ac:dyDescent="0.3">
      <c r="A22" s="197" t="s">
        <v>150</v>
      </c>
      <c r="B22" s="197" t="s">
        <v>151</v>
      </c>
      <c r="C22" s="196">
        <v>44328</v>
      </c>
      <c r="D22" s="194">
        <v>80000</v>
      </c>
      <c r="E22" s="194">
        <v>80000</v>
      </c>
      <c r="F22" s="194">
        <v>62106</v>
      </c>
      <c r="G22" s="194">
        <v>44577</v>
      </c>
      <c r="H22" s="194">
        <v>106683</v>
      </c>
    </row>
    <row r="23" spans="1:8" x14ac:dyDescent="0.3">
      <c r="A23" s="197"/>
      <c r="B23" s="195" t="s">
        <v>149</v>
      </c>
      <c r="C23" s="197"/>
      <c r="D23" s="197"/>
      <c r="E23" s="197"/>
      <c r="F23" s="197"/>
      <c r="G23" s="197"/>
      <c r="H23" s="193">
        <v>1262667</v>
      </c>
    </row>
    <row r="24" spans="1:8" x14ac:dyDescent="0.3">
      <c r="A24" s="197"/>
      <c r="B24" s="197"/>
      <c r="C24" s="197"/>
      <c r="D24" s="197"/>
      <c r="E24" s="197"/>
      <c r="F24" s="197"/>
      <c r="G24" s="197"/>
      <c r="H24" s="197"/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ÖSSZESÍTŐ</vt:lpstr>
      <vt:lpstr>REZSI</vt:lpstr>
      <vt:lpstr>REZSI gáz</vt:lpstr>
      <vt:lpstr>Gáz számlák bontása</vt:lpstr>
      <vt:lpstr>REZSI víz</vt:lpstr>
      <vt:lpstr>Rezsi áram</vt:lpstr>
      <vt:lpstr>JH takarítás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Antal Erika</dc:creator>
  <cp:lastModifiedBy>Felhasználó</cp:lastModifiedBy>
  <cp:lastPrinted>2021-08-25T08:56:27Z</cp:lastPrinted>
  <dcterms:created xsi:type="dcterms:W3CDTF">2020-04-30T07:29:38Z</dcterms:created>
  <dcterms:modified xsi:type="dcterms:W3CDTF">2021-08-27T10:22:59Z</dcterms:modified>
</cp:coreProperties>
</file>