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996C56BF-B778-4AC5-B78A-ACAB4B98D8B2}" xr6:coauthVersionLast="36" xr6:coauthVersionMax="36" xr10:uidLastSave="{00000000-0000-0000-0000-000000000000}"/>
  <bookViews>
    <workbookView xWindow="480" yWindow="105" windowWidth="27795" windowHeight="12345" activeTab="2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36" i="3" l="1"/>
  <c r="D33" i="3"/>
  <c r="D30" i="3"/>
  <c r="D26" i="3"/>
  <c r="D15" i="3"/>
  <c r="D12" i="3"/>
  <c r="C39" i="3" s="1"/>
  <c r="C40" i="3" s="1"/>
  <c r="C50" i="2" l="1"/>
  <c r="D46" i="2"/>
  <c r="D42" i="2"/>
  <c r="D40" i="2"/>
  <c r="D38" i="2"/>
  <c r="D36" i="2"/>
  <c r="D34" i="2"/>
  <c r="D32" i="2"/>
  <c r="D30" i="2"/>
  <c r="D24" i="2"/>
  <c r="D21" i="2"/>
  <c r="D19" i="2"/>
  <c r="D17" i="2"/>
  <c r="D14" i="2"/>
  <c r="D10" i="2"/>
  <c r="D47" i="2" s="1"/>
  <c r="D7" i="2"/>
  <c r="C52" i="1" l="1"/>
  <c r="D42" i="1" l="1"/>
  <c r="D11" i="1"/>
  <c r="D48" i="1"/>
  <c r="D38" i="1"/>
  <c r="D36" i="1"/>
  <c r="D33" i="1" l="1"/>
  <c r="D26" i="1"/>
  <c r="D44" i="1" l="1"/>
  <c r="D31" i="1" l="1"/>
  <c r="D28" i="1"/>
  <c r="D16" i="1"/>
  <c r="D24" i="1"/>
  <c r="D22" i="1"/>
  <c r="D20" i="1"/>
  <c r="D18" i="1"/>
  <c r="D14" i="1"/>
  <c r="D8" i="1"/>
  <c r="D49" i="1" l="1"/>
</calcChain>
</file>

<file path=xl/sharedStrings.xml><?xml version="1.0" encoding="utf-8"?>
<sst xmlns="http://schemas.openxmlformats.org/spreadsheetml/2006/main" count="267" uniqueCount="187">
  <si>
    <t>Kiadás részletezése</t>
  </si>
  <si>
    <t xml:space="preserve">Egyéb hozzájárulás (Önkormányzati ktsgvetésen kívüli forrás, pl. pályázat) </t>
  </si>
  <si>
    <t>2022.01.08. - Közösségi karácsonyfák bontása</t>
  </si>
  <si>
    <t>Költségek jellege</t>
  </si>
  <si>
    <t>parasztkenyér</t>
  </si>
  <si>
    <t>lilahagyma</t>
  </si>
  <si>
    <t>forralt bor fűszerkeverék</t>
  </si>
  <si>
    <t>dologi</t>
  </si>
  <si>
    <t>2022.01.08. összesen:</t>
  </si>
  <si>
    <t>bűvészműsor</t>
  </si>
  <si>
    <t>szolgáltatás</t>
  </si>
  <si>
    <t>2022.01.15. összesen:</t>
  </si>
  <si>
    <t>2022.01.22. - Country gitár produkció</t>
  </si>
  <si>
    <t>személyi</t>
  </si>
  <si>
    <t>nettó megbízási díj</t>
  </si>
  <si>
    <t>adó és járulék</t>
  </si>
  <si>
    <t>2022.01.22. összesen:</t>
  </si>
  <si>
    <t>ingyenes zongoraverkli bemutató és előadás</t>
  </si>
  <si>
    <t>2022.02.05. - Kelta hárfa-hegedű duó</t>
  </si>
  <si>
    <t>2022.01.29. - Zongoraverkli</t>
  </si>
  <si>
    <t>hárfa és hegedű előadás</t>
  </si>
  <si>
    <t>2022.02.05. összesen:</t>
  </si>
  <si>
    <t>2022.02.12. - Valentin-napi szív-ügyünk</t>
  </si>
  <si>
    <t>szív alakú matricákból képek alkotása közösen</t>
  </si>
  <si>
    <t>2022.02.12. összesen:</t>
  </si>
  <si>
    <t>2022.02.19. - Gólyalábas kedvcsináló</t>
  </si>
  <si>
    <t>interaktív játékos gólyalábas műsor</t>
  </si>
  <si>
    <t>2022.02.19. összesen:</t>
  </si>
  <si>
    <t>2022.02.26. - Mesepark</t>
  </si>
  <si>
    <t>óriás táblás fajátékok</t>
  </si>
  <si>
    <t>2022.02.26. összesen:</t>
  </si>
  <si>
    <t>2022.03.05. összesen:</t>
  </si>
  <si>
    <t>2022.03.12. - Kézműves műhely</t>
  </si>
  <si>
    <t>kokárdakészítés</t>
  </si>
  <si>
    <t>2022.03.12. összesen:</t>
  </si>
  <si>
    <t>2022.03.19. - Növénybörze, gólyalábasok</t>
  </si>
  <si>
    <t>növénybörze, csere-bere</t>
  </si>
  <si>
    <t>2022.03.19. összesen:</t>
  </si>
  <si>
    <t>Tervezett összeg</t>
  </si>
  <si>
    <t>Tényleges összeg</t>
  </si>
  <si>
    <t>Mindösszesen:</t>
  </si>
  <si>
    <t>Tétel megnevezés                                                                                                                      2022. 01.01. - 04.30.   Piac+Program</t>
  </si>
  <si>
    <t>Tóth Balázs Károly</t>
  </si>
  <si>
    <t>Martonvásár Városi Közszolgáltató Nonprofit Kft.</t>
  </si>
  <si>
    <t>ügyvezetője</t>
  </si>
  <si>
    <t>2022.04.30. - Piac+program - gitárduó</t>
  </si>
  <si>
    <t>Horváth János (4 fős gitár fellépés)</t>
  </si>
  <si>
    <t>2022.04.23. összesen</t>
  </si>
  <si>
    <t>2022.04.30. összesen</t>
  </si>
  <si>
    <t>2022.03.26. összesen</t>
  </si>
  <si>
    <t>2022.04.02. összesen</t>
  </si>
  <si>
    <t>2022.04.09. összesen</t>
  </si>
  <si>
    <t>2022.04.16. összesen</t>
  </si>
  <si>
    <t>Kaszab Tibor gitár country térzene + járulék</t>
  </si>
  <si>
    <t>2022.03.05. - Gitár térzene</t>
  </si>
  <si>
    <t>komp ( virágosztás)</t>
  </si>
  <si>
    <t>2022.03.26. - Virág nekünk! ( programhoz szállítás)</t>
  </si>
  <si>
    <t xml:space="preserve">2022.04.02. - Virág nekünk! </t>
  </si>
  <si>
    <t>habkarton utcatérkép</t>
  </si>
  <si>
    <t>virág</t>
  </si>
  <si>
    <t>2022.04.09. - Húsvéti kézműves foglalkozás</t>
  </si>
  <si>
    <t>kézműves foglalkozás Alkot6tok</t>
  </si>
  <si>
    <t>2022.04.16. - Nyuszikeresés</t>
  </si>
  <si>
    <t>csokoládé</t>
  </si>
  <si>
    <t>kreatív alapanyag</t>
  </si>
  <si>
    <t>2022.01.29. összesen:</t>
  </si>
  <si>
    <t>2022.04.23. - Lufihajtogatás,arcfestés</t>
  </si>
  <si>
    <t>Tulipántos Soltész Vince</t>
  </si>
  <si>
    <t>hurkapálca, papírcenti</t>
  </si>
  <si>
    <t>Artisjus</t>
  </si>
  <si>
    <t>2022.01.15. - Farsangi játszóház</t>
  </si>
  <si>
    <t>koncert Szivárvány együttes</t>
  </si>
  <si>
    <t>Piac+Program elszámolás 2022.01.01-2022.04.30.</t>
  </si>
  <si>
    <t xml:space="preserve">2022.01-04.hó tényleges kiadási Piac+Program </t>
  </si>
  <si>
    <t>Maradvány</t>
  </si>
  <si>
    <t>2022.01.04.hó Önkormányzati utalás Piac+Program</t>
  </si>
  <si>
    <t>Összes önkormányzati támogatás                                                     2022. 01-04.hó: 1.360.000,-Ft</t>
  </si>
  <si>
    <t>Piac+Program elszámolás 2022.05.01-09.30</t>
  </si>
  <si>
    <t>Tétel megnevezés                                                                                                                      2022. 05.01- 09.30.   Piac+Program</t>
  </si>
  <si>
    <t>Összes önkormányzati támogatás                                                      2022. 05-09.hó: 1.569.659,-Ft</t>
  </si>
  <si>
    <t xml:space="preserve">2022.05.07. - Madarak és fák napja </t>
  </si>
  <si>
    <t>2022.05.14. -Zenés, táncos interaktív gyerekműsor -Táncolj velem!</t>
  </si>
  <si>
    <t>zenés műsor ( Gregus Anikó)</t>
  </si>
  <si>
    <t>2022.05.14. összesen:</t>
  </si>
  <si>
    <t>2022.05.21. -Mesemajális</t>
  </si>
  <si>
    <t>játszóház ( Sárossy Tibor)</t>
  </si>
  <si>
    <t>Libri könyvutalvány</t>
  </si>
  <si>
    <t>2022.05.21. összesen:</t>
  </si>
  <si>
    <t>2022.05.28 - Játszótér az új játékokkal</t>
  </si>
  <si>
    <t>2022.06.04. - Vizes játszótér</t>
  </si>
  <si>
    <t>2022.06.11. - Extrem Bike Show</t>
  </si>
  <si>
    <t>bringashow ( Pocsai Richárd)</t>
  </si>
  <si>
    <t>2022.06.11. összesen:</t>
  </si>
  <si>
    <t>2022.06.18. - Térzene</t>
  </si>
  <si>
    <t>Country zene produkció ( Kaszab Tibor)</t>
  </si>
  <si>
    <t>2022.06.18 - Kézműves foglalkozás</t>
  </si>
  <si>
    <t>Mihalovics Mónika</t>
  </si>
  <si>
    <t>2022.06.18. összesen:</t>
  </si>
  <si>
    <t>2022.06.25. - Óriásbuborék show</t>
  </si>
  <si>
    <t>buborékshow (Kristály Márton)</t>
  </si>
  <si>
    <t>2022.06.25. összesen:</t>
  </si>
  <si>
    <t>2022.07.02. - Pöttömtorna</t>
  </si>
  <si>
    <t>Bárányos Renáta pöttömtorna</t>
  </si>
  <si>
    <t>2022.07.02. összesen:</t>
  </si>
  <si>
    <t>2022.07.09.- Kerekítő</t>
  </si>
  <si>
    <t>zenés foglalkozás (Nagyné Váty Zsuzsa)</t>
  </si>
  <si>
    <t>2022.07.16.- Utcaszínház</t>
  </si>
  <si>
    <t>Pepino bohóc</t>
  </si>
  <si>
    <t>2022.07.16. összesen:</t>
  </si>
  <si>
    <t>2022.07.23.- Virgonckodók ( hagyományőrzö játszóház)</t>
  </si>
  <si>
    <t>táblajátékok-körhinta, Vivokoncert, Szimulátor</t>
  </si>
  <si>
    <t>2022.07.23. összesen:</t>
  </si>
  <si>
    <t>2022.07.30 - vizes játszótér ( Beach party)</t>
  </si>
  <si>
    <t>locsolókanna kaktusz (Lidl)</t>
  </si>
  <si>
    <t>duplapályás vizicsuszda</t>
  </si>
  <si>
    <t>kézműves foglalkozás ( Mihálovics Mónika)</t>
  </si>
  <si>
    <t>2022.07.30. összesen</t>
  </si>
  <si>
    <t>2022.08.06. -Hullahopp party</t>
  </si>
  <si>
    <t>hullahopp bemutató DDC show</t>
  </si>
  <si>
    <t>2022.08.06. összesen</t>
  </si>
  <si>
    <t>2022.08.13. - habparty MÖTE</t>
  </si>
  <si>
    <t>habparty</t>
  </si>
  <si>
    <t>2022.08.13. összesen</t>
  </si>
  <si>
    <t>2022.08.27.- Zenekuckó</t>
  </si>
  <si>
    <t>Viszlainé Kovács Erika ( 1 óra )</t>
  </si>
  <si>
    <t>2022.08.27. összesen</t>
  </si>
  <si>
    <t>2022.09.03. - Verklibemutató</t>
  </si>
  <si>
    <t>kismamakórus, Verklibemutató</t>
  </si>
  <si>
    <t>2022.09.03.- összesen</t>
  </si>
  <si>
    <t>zenei előadás (Bódi Réka ev.)</t>
  </si>
  <si>
    <t>2022.09.10.-összesen</t>
  </si>
  <si>
    <t>2022.09.17. - Virgonckodó programok</t>
  </si>
  <si>
    <t>Danny bohóc (Bain Daniel Isaac)</t>
  </si>
  <si>
    <t>2022.09.17. összesen</t>
  </si>
  <si>
    <t>2022.09.24- Versenyek a téren</t>
  </si>
  <si>
    <t>Ajándékok, zsákbamacska, foglalkoztató játékok</t>
  </si>
  <si>
    <t>2022.09.24. összesen</t>
  </si>
  <si>
    <t>2022.05-09.hó Önkormányzati utalás Piac+Program</t>
  </si>
  <si>
    <t>Kimutatást jóváhagyta: Tóth Balázs Károly ügyvezető</t>
  </si>
  <si>
    <t xml:space="preserve">2022.05-09.hó tényleges kiadási Piac+Program </t>
  </si>
  <si>
    <t>Piac+Program elszámolás 2022.10.01-12.31</t>
  </si>
  <si>
    <t>Tétel megnevezés                                                                                                                      2022.10.01-12.31.   Piac+Program</t>
  </si>
  <si>
    <t>Összes önkormányzati támogatás                                                      2022.10-12.hó: 1.070.341.-Ft</t>
  </si>
  <si>
    <t>2022.10.01- Kézműves Foglalkozás, BBK játszótér (TökJóHét)</t>
  </si>
  <si>
    <t>saját játszótér kirakodása</t>
  </si>
  <si>
    <t>2022.10.01.összesen</t>
  </si>
  <si>
    <t>2022.10.08 - Gyerek kalandpark</t>
  </si>
  <si>
    <t>Versenypálya és kézműves foglalkozás, Bárányos Renáta</t>
  </si>
  <si>
    <t>2022.10.08. összesen:</t>
  </si>
  <si>
    <t>2022.10.15. -Piac Szüreti Sokadalom</t>
  </si>
  <si>
    <t>Szüreti táblajátékok</t>
  </si>
  <si>
    <t>Szivárvány együttes koncert díja</t>
  </si>
  <si>
    <t>kenyér alapanyag</t>
  </si>
  <si>
    <t>2022.10.15. összesen:</t>
  </si>
  <si>
    <t>2022.10.22 - TÉGY A TERMÉSZETÉRT</t>
  </si>
  <si>
    <t>Ismeretterjesztő  foglalkozás a Jane Goodall munkatársaival;</t>
  </si>
  <si>
    <t>Jane Goodall ismeretterjesztés papíráru,</t>
  </si>
  <si>
    <t>2022.10.22. összesen:</t>
  </si>
  <si>
    <t>2022.10.29 - Piac és jótékonysági vásár</t>
  </si>
  <si>
    <t>Alapítvánnyal játékos programokkal, gitárkoncerttel;</t>
  </si>
  <si>
    <t>2022.10.29. összesen:</t>
  </si>
  <si>
    <t>2022.11.05. - Piac</t>
  </si>
  <si>
    <t>Mandala készítés - Nadapi karitatív csoport</t>
  </si>
  <si>
    <t>2022.11.05. összesen:</t>
  </si>
  <si>
    <t>2022.11.12 - Piac</t>
  </si>
  <si>
    <t>Márton napi vigasság - Éppen dalban férfikórus ajándékok</t>
  </si>
  <si>
    <t>2022.11.12. összesen:</t>
  </si>
  <si>
    <t>2022.11.19. - Piac és Kézműves vásár</t>
  </si>
  <si>
    <t>madáretető készítés - Peppino bohóc előadás</t>
  </si>
  <si>
    <t>2022.11.19. összesen:</t>
  </si>
  <si>
    <t>2022.11.26. - Piac és Kézműves Vásár</t>
  </si>
  <si>
    <t>Kaszab Tibor előadás+járulákok</t>
  </si>
  <si>
    <t>Alkot6tok adventi kézműves foglalkozás</t>
  </si>
  <si>
    <t>2022.11.26. összesen:</t>
  </si>
  <si>
    <t>2022.12.03 - Piac és Kézműves vásár, Mikulás érkezése</t>
  </si>
  <si>
    <t>Télapó és rosszcsont krampuszai interaktív mesejáték</t>
  </si>
  <si>
    <t>szaloncukor</t>
  </si>
  <si>
    <t>2022.12.03.- összesen:</t>
  </si>
  <si>
    <t>2022.12.10.- Piac és kézműves vásár, karácsonyfa diszítés</t>
  </si>
  <si>
    <t>karácsonyfa díszek</t>
  </si>
  <si>
    <t>2022.12.10. összesen:</t>
  </si>
  <si>
    <t>2022.12.17.- Piac és kézműves vásr, Kismama kórus</t>
  </si>
  <si>
    <t>Adventi énekek 1 órában - Kismama kórus</t>
  </si>
  <si>
    <t>Kézműveskedés Mihalovics Mónival</t>
  </si>
  <si>
    <t>2022.12.17. összesen:</t>
  </si>
  <si>
    <t>2022.10-12.hó Önkormányzati utalás Piac+Program</t>
  </si>
  <si>
    <t xml:space="preserve">2022.10-12.hó tényleges kiadási Piac+Program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</si>
</sst>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4">
    <xf numFmtId="0" fontId="0" fillId="0" borderId="0" xfId="0"/>
    <xf numFmtId="164" fontId="1" fillId="0" borderId="18" xfId="1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/>
    <xf numFmtId="49" fontId="0" fillId="0" borderId="16" xfId="1" applyNumberFormat="1" applyFont="1" applyFill="1" applyBorder="1" applyAlignment="1">
      <alignment horizontal="left" vertical="center"/>
    </xf>
    <xf numFmtId="164" fontId="0" fillId="0" borderId="9" xfId="1" applyNumberFormat="1" applyFont="1" applyFill="1" applyBorder="1" applyAlignment="1">
      <alignment vertical="center" wrapText="1"/>
    </xf>
    <xf numFmtId="164" fontId="1" fillId="0" borderId="18" xfId="1" applyNumberFormat="1" applyFont="1" applyFill="1" applyBorder="1" applyAlignment="1">
      <alignment vertical="center"/>
    </xf>
    <xf numFmtId="49" fontId="2" fillId="0" borderId="19" xfId="1" applyNumberFormat="1" applyFont="1" applyFill="1" applyBorder="1" applyAlignment="1">
      <alignment horizontal="left" vertical="center"/>
    </xf>
    <xf numFmtId="164" fontId="2" fillId="0" borderId="20" xfId="1" applyNumberFormat="1" applyFont="1" applyFill="1" applyBorder="1" applyAlignment="1">
      <alignment vertical="center" wrapText="1"/>
    </xf>
    <xf numFmtId="164" fontId="2" fillId="0" borderId="21" xfId="1" applyNumberFormat="1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Fill="1"/>
    <xf numFmtId="49" fontId="0" fillId="0" borderId="10" xfId="1" applyNumberFormat="1" applyFont="1" applyFill="1" applyBorder="1" applyAlignment="1">
      <alignment horizontal="left" vertical="center"/>
    </xf>
    <xf numFmtId="164" fontId="0" fillId="0" borderId="11" xfId="1" applyNumberFormat="1" applyFont="1" applyFill="1" applyBorder="1" applyAlignment="1">
      <alignment vertical="center" wrapText="1"/>
    </xf>
    <xf numFmtId="164" fontId="1" fillId="0" borderId="12" xfId="1" applyNumberFormat="1" applyFont="1" applyFill="1" applyBorder="1" applyAlignment="1">
      <alignment vertical="center"/>
    </xf>
    <xf numFmtId="49" fontId="2" fillId="0" borderId="27" xfId="1" applyNumberFormat="1" applyFont="1" applyFill="1" applyBorder="1" applyAlignment="1">
      <alignment horizontal="left" vertical="center"/>
    </xf>
    <xf numFmtId="164" fontId="2" fillId="0" borderId="25" xfId="1" applyNumberFormat="1" applyFont="1" applyFill="1" applyBorder="1" applyAlignment="1">
      <alignment vertical="center" wrapText="1"/>
    </xf>
    <xf numFmtId="164" fontId="2" fillId="0" borderId="29" xfId="1" applyNumberFormat="1" applyFont="1" applyFill="1" applyBorder="1" applyAlignment="1">
      <alignment vertical="center"/>
    </xf>
    <xf numFmtId="49" fontId="0" fillId="3" borderId="16" xfId="1" applyNumberFormat="1" applyFont="1" applyFill="1" applyBorder="1" applyAlignment="1">
      <alignment horizontal="left" vertical="center"/>
    </xf>
    <xf numFmtId="164" fontId="0" fillId="3" borderId="9" xfId="1" applyNumberFormat="1" applyFont="1" applyFill="1" applyBorder="1" applyAlignment="1">
      <alignment vertical="center" wrapText="1"/>
    </xf>
    <xf numFmtId="164" fontId="1" fillId="3" borderId="18" xfId="1" applyNumberFormat="1" applyFont="1" applyFill="1" applyBorder="1" applyAlignment="1">
      <alignment vertical="center"/>
    </xf>
    <xf numFmtId="49" fontId="2" fillId="3" borderId="19" xfId="1" applyNumberFormat="1" applyFont="1" applyFill="1" applyBorder="1" applyAlignment="1">
      <alignment horizontal="left" vertical="center"/>
    </xf>
    <xf numFmtId="164" fontId="2" fillId="3" borderId="20" xfId="1" applyNumberFormat="1" applyFont="1" applyFill="1" applyBorder="1" applyAlignment="1">
      <alignment vertical="center" wrapText="1"/>
    </xf>
    <xf numFmtId="164" fontId="2" fillId="3" borderId="21" xfId="1" applyNumberFormat="1" applyFont="1" applyFill="1" applyBorder="1" applyAlignment="1">
      <alignment vertical="center"/>
    </xf>
    <xf numFmtId="49" fontId="1" fillId="3" borderId="13" xfId="1" applyNumberFormat="1" applyFont="1" applyFill="1" applyBorder="1" applyAlignment="1">
      <alignment horizontal="left" vertical="center"/>
    </xf>
    <xf numFmtId="164" fontId="0" fillId="3" borderId="3" xfId="1" applyNumberFormat="1" applyFont="1" applyFill="1" applyBorder="1" applyAlignment="1">
      <alignment vertical="center" wrapText="1"/>
    </xf>
    <xf numFmtId="164" fontId="1" fillId="3" borderId="14" xfId="1" applyNumberFormat="1" applyFont="1" applyFill="1" applyBorder="1" applyAlignment="1">
      <alignment vertical="center"/>
    </xf>
    <xf numFmtId="0" fontId="4" fillId="3" borderId="19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164" fontId="1" fillId="3" borderId="20" xfId="1" applyNumberFormat="1" applyFont="1" applyFill="1" applyBorder="1" applyAlignment="1">
      <alignment vertical="center" wrapText="1"/>
    </xf>
    <xf numFmtId="164" fontId="1" fillId="3" borderId="21" xfId="1" applyNumberFormat="1" applyFont="1" applyFill="1" applyBorder="1" applyAlignment="1">
      <alignment vertical="center"/>
    </xf>
    <xf numFmtId="0" fontId="0" fillId="0" borderId="16" xfId="1" applyFont="1" applyFill="1" applyBorder="1" applyAlignment="1">
      <alignment vertical="center"/>
    </xf>
    <xf numFmtId="16" fontId="2" fillId="3" borderId="19" xfId="1" applyNumberFormat="1" applyFont="1" applyFill="1" applyBorder="1" applyAlignment="1">
      <alignment horizontal="left" vertical="center"/>
    </xf>
    <xf numFmtId="164" fontId="0" fillId="0" borderId="0" xfId="0" applyNumberFormat="1"/>
    <xf numFmtId="0" fontId="3" fillId="0" borderId="15" xfId="1" applyBorder="1" applyAlignment="1">
      <alignment vertical="center"/>
    </xf>
    <xf numFmtId="164" fontId="3" fillId="0" borderId="15" xfId="1" applyNumberFormat="1" applyBorder="1" applyAlignment="1">
      <alignment vertical="center" wrapText="1"/>
    </xf>
    <xf numFmtId="0" fontId="0" fillId="3" borderId="16" xfId="1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4" fillId="0" borderId="15" xfId="1" applyFont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left" vertical="center"/>
    </xf>
    <xf numFmtId="49" fontId="0" fillId="3" borderId="1" xfId="1" applyNumberFormat="1" applyFont="1" applyFill="1" applyBorder="1" applyAlignment="1">
      <alignment horizontal="left" vertical="center"/>
    </xf>
    <xf numFmtId="49" fontId="1" fillId="3" borderId="4" xfId="1" applyNumberFormat="1" applyFont="1" applyFill="1" applyBorder="1" applyAlignment="1">
      <alignment horizontal="left" vertical="center"/>
    </xf>
    <xf numFmtId="164" fontId="1" fillId="3" borderId="6" xfId="1" applyNumberFormat="1" applyFont="1" applyFill="1" applyBorder="1" applyAlignment="1">
      <alignment horizontal="right" vertical="center"/>
    </xf>
    <xf numFmtId="164" fontId="2" fillId="3" borderId="28" xfId="1" applyNumberFormat="1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left" vertical="center"/>
    </xf>
    <xf numFmtId="49" fontId="0" fillId="0" borderId="5" xfId="1" applyNumberFormat="1" applyFont="1" applyFill="1" applyBorder="1" applyAlignment="1">
      <alignment horizontal="left" vertical="center"/>
    </xf>
    <xf numFmtId="49" fontId="2" fillId="0" borderId="4" xfId="1" applyNumberFormat="1" applyFont="1" applyFill="1" applyBorder="1" applyAlignment="1">
      <alignment horizontal="left" vertical="center"/>
    </xf>
    <xf numFmtId="49" fontId="0" fillId="3" borderId="5" xfId="1" applyNumberFormat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49" fontId="0" fillId="0" borderId="33" xfId="1" applyNumberFormat="1" applyFont="1" applyFill="1" applyBorder="1" applyAlignment="1">
      <alignment horizontal="left" vertical="center"/>
    </xf>
    <xf numFmtId="49" fontId="2" fillId="0" borderId="34" xfId="1" applyNumberFormat="1" applyFont="1" applyFill="1" applyBorder="1" applyAlignment="1">
      <alignment horizontal="left" vertical="center"/>
    </xf>
    <xf numFmtId="49" fontId="2" fillId="3" borderId="4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16" fontId="2" fillId="3" borderId="4" xfId="1" applyNumberFormat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vertical="center"/>
    </xf>
    <xf numFmtId="0" fontId="0" fillId="3" borderId="5" xfId="1" applyFont="1" applyFill="1" applyBorder="1" applyAlignment="1">
      <alignment vertical="center"/>
    </xf>
    <xf numFmtId="164" fontId="1" fillId="3" borderId="7" xfId="1" applyNumberFormat="1" applyFont="1" applyFill="1" applyBorder="1" applyAlignment="1">
      <alignment horizontal="right" vertical="center"/>
    </xf>
    <xf numFmtId="164" fontId="1" fillId="3" borderId="2" xfId="1" applyNumberFormat="1" applyFont="1" applyFill="1" applyBorder="1" applyAlignment="1">
      <alignment horizontal="right" vertical="center"/>
    </xf>
    <xf numFmtId="164" fontId="1" fillId="0" borderId="26" xfId="1" applyNumberFormat="1" applyFont="1" applyFill="1" applyBorder="1" applyAlignment="1">
      <alignment horizontal="right" vertical="center"/>
    </xf>
    <xf numFmtId="164" fontId="2" fillId="0" borderId="28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Alignment="1">
      <alignment vertical="center"/>
    </xf>
    <xf numFmtId="164" fontId="1" fillId="3" borderId="28" xfId="1" applyNumberFormat="1" applyFont="1" applyFill="1" applyBorder="1" applyAlignment="1">
      <alignment vertical="center"/>
    </xf>
    <xf numFmtId="164" fontId="1" fillId="0" borderId="26" xfId="1" applyNumberFormat="1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vertical="center"/>
    </xf>
    <xf numFmtId="164" fontId="1" fillId="3" borderId="26" xfId="1" applyNumberFormat="1" applyFont="1" applyFill="1" applyBorder="1" applyAlignment="1">
      <alignment vertical="center"/>
    </xf>
    <xf numFmtId="164" fontId="5" fillId="3" borderId="3" xfId="1" applyNumberFormat="1" applyFont="1" applyFill="1" applyBorder="1" applyAlignment="1">
      <alignment horizontal="left" vertical="center"/>
    </xf>
    <xf numFmtId="164" fontId="0" fillId="3" borderId="3" xfId="1" applyNumberFormat="1" applyFont="1" applyFill="1" applyBorder="1" applyAlignment="1">
      <alignment horizontal="left" vertical="center"/>
    </xf>
    <xf numFmtId="164" fontId="5" fillId="3" borderId="9" xfId="1" applyNumberFormat="1" applyFont="1" applyFill="1" applyBorder="1" applyAlignment="1">
      <alignment horizontal="left" vertical="center"/>
    </xf>
    <xf numFmtId="164" fontId="0" fillId="0" borderId="9" xfId="1" applyNumberFormat="1" applyFont="1" applyFill="1" applyBorder="1" applyAlignment="1">
      <alignment horizontal="left" vertical="center"/>
    </xf>
    <xf numFmtId="164" fontId="1" fillId="3" borderId="20" xfId="1" applyNumberFormat="1" applyFont="1" applyFill="1" applyBorder="1" applyAlignment="1">
      <alignment horizontal="left" vertical="center"/>
    </xf>
    <xf numFmtId="164" fontId="0" fillId="3" borderId="9" xfId="1" applyNumberFormat="1" applyFont="1" applyFill="1" applyBorder="1" applyAlignment="1">
      <alignment horizontal="left" vertical="center"/>
    </xf>
    <xf numFmtId="164" fontId="2" fillId="0" borderId="20" xfId="1" applyNumberFormat="1" applyFont="1" applyFill="1" applyBorder="1" applyAlignment="1">
      <alignment horizontal="left" vertical="center"/>
    </xf>
    <xf numFmtId="164" fontId="4" fillId="3" borderId="20" xfId="1" applyNumberFormat="1" applyFont="1" applyFill="1" applyBorder="1" applyAlignment="1">
      <alignment horizontal="left" vertical="center"/>
    </xf>
    <xf numFmtId="164" fontId="2" fillId="3" borderId="20" xfId="1" applyNumberFormat="1" applyFont="1" applyFill="1" applyBorder="1" applyAlignment="1">
      <alignment horizontal="left" vertical="center"/>
    </xf>
    <xf numFmtId="164" fontId="0" fillId="3" borderId="7" xfId="1" applyNumberFormat="1" applyFont="1" applyFill="1" applyBorder="1" applyAlignment="1">
      <alignment vertical="center" wrapText="1"/>
    </xf>
    <xf numFmtId="164" fontId="2" fillId="0" borderId="24" xfId="1" applyNumberFormat="1" applyFont="1" applyBorder="1" applyAlignment="1">
      <alignment vertical="center"/>
    </xf>
    <xf numFmtId="164" fontId="2" fillId="0" borderId="36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vertical="center" wrapText="1"/>
    </xf>
    <xf numFmtId="164" fontId="1" fillId="0" borderId="20" xfId="1" applyNumberFormat="1" applyFont="1" applyBorder="1" applyAlignment="1">
      <alignment vertical="center"/>
    </xf>
    <xf numFmtId="164" fontId="1" fillId="3" borderId="20" xfId="1" applyNumberFormat="1" applyFont="1" applyFill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3" fillId="0" borderId="23" xfId="1" applyBorder="1" applyAlignment="1">
      <alignment vertical="center"/>
    </xf>
    <xf numFmtId="164" fontId="3" fillId="0" borderId="24" xfId="1" applyNumberFormat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49" fontId="0" fillId="3" borderId="37" xfId="1" applyNumberFormat="1" applyFont="1" applyFill="1" applyBorder="1" applyAlignment="1">
      <alignment horizontal="left" vertical="center"/>
    </xf>
    <xf numFmtId="49" fontId="0" fillId="3" borderId="0" xfId="1" applyNumberFormat="1" applyFont="1" applyFill="1" applyBorder="1" applyAlignment="1">
      <alignment horizontal="left" vertical="center"/>
    </xf>
    <xf numFmtId="164" fontId="0" fillId="3" borderId="38" xfId="1" applyNumberFormat="1" applyFont="1" applyFill="1" applyBorder="1" applyAlignment="1">
      <alignment horizontal="left" vertical="center"/>
    </xf>
    <xf numFmtId="164" fontId="0" fillId="3" borderId="38" xfId="1" applyNumberFormat="1" applyFont="1" applyFill="1" applyBorder="1" applyAlignment="1">
      <alignment vertical="center" wrapText="1"/>
    </xf>
    <xf numFmtId="164" fontId="0" fillId="3" borderId="39" xfId="1" applyNumberFormat="1" applyFont="1" applyFill="1" applyBorder="1" applyAlignment="1">
      <alignment vertical="center"/>
    </xf>
    <xf numFmtId="14" fontId="0" fillId="3" borderId="16" xfId="1" applyNumberFormat="1" applyFont="1" applyFill="1" applyBorder="1" applyAlignment="1">
      <alignment horizontal="left" vertical="center"/>
    </xf>
    <xf numFmtId="164" fontId="1" fillId="3" borderId="9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0" fillId="0" borderId="4" xfId="1" applyFont="1" applyFill="1" applyBorder="1" applyAlignment="1">
      <alignment vertical="center"/>
    </xf>
    <xf numFmtId="164" fontId="0" fillId="0" borderId="20" xfId="1" applyNumberFormat="1" applyFont="1" applyFill="1" applyBorder="1" applyAlignment="1">
      <alignment vertical="center"/>
    </xf>
    <xf numFmtId="164" fontId="1" fillId="0" borderId="6" xfId="1" applyNumberFormat="1" applyFont="1" applyBorder="1" applyAlignment="1">
      <alignment vertical="center" wrapText="1"/>
    </xf>
    <xf numFmtId="164" fontId="1" fillId="0" borderId="21" xfId="1" applyNumberFormat="1" applyFont="1" applyBorder="1" applyAlignment="1">
      <alignment vertical="center"/>
    </xf>
    <xf numFmtId="164" fontId="1" fillId="0" borderId="9" xfId="1" applyNumberFormat="1" applyFont="1" applyFill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2" fillId="3" borderId="19" xfId="1" applyFont="1" applyFill="1" applyBorder="1" applyAlignment="1">
      <alignment vertical="center"/>
    </xf>
    <xf numFmtId="0" fontId="0" fillId="3" borderId="4" xfId="1" applyFont="1" applyFill="1" applyBorder="1" applyAlignment="1">
      <alignment vertical="center"/>
    </xf>
    <xf numFmtId="164" fontId="1" fillId="3" borderId="6" xfId="1" applyNumberFormat="1" applyFont="1" applyFill="1" applyBorder="1" applyAlignment="1">
      <alignment vertical="center" wrapText="1"/>
    </xf>
    <xf numFmtId="164" fontId="0" fillId="0" borderId="9" xfId="1" applyNumberFormat="1" applyFont="1" applyFill="1" applyBorder="1" applyAlignment="1">
      <alignment vertical="center"/>
    </xf>
    <xf numFmtId="164" fontId="1" fillId="0" borderId="40" xfId="1" applyNumberFormat="1" applyFont="1" applyBorder="1" applyAlignment="1">
      <alignment vertical="center"/>
    </xf>
    <xf numFmtId="164" fontId="2" fillId="3" borderId="25" xfId="1" applyNumberFormat="1" applyFont="1" applyFill="1" applyBorder="1" applyAlignment="1">
      <alignment vertical="center"/>
    </xf>
    <xf numFmtId="164" fontId="1" fillId="0" borderId="20" xfId="1" applyNumberFormat="1" applyFont="1" applyFill="1" applyBorder="1" applyAlignment="1">
      <alignment vertical="center"/>
    </xf>
    <xf numFmtId="164" fontId="2" fillId="0" borderId="20" xfId="1" applyNumberFormat="1" applyFont="1" applyBorder="1" applyAlignment="1">
      <alignment vertical="center"/>
    </xf>
    <xf numFmtId="164" fontId="1" fillId="3" borderId="38" xfId="1" applyNumberFormat="1" applyFont="1" applyFill="1" applyBorder="1" applyAlignment="1">
      <alignment vertical="center"/>
    </xf>
    <xf numFmtId="164" fontId="1" fillId="3" borderId="41" xfId="1" applyNumberFormat="1" applyFont="1" applyFill="1" applyBorder="1" applyAlignment="1">
      <alignment vertical="center"/>
    </xf>
    <xf numFmtId="164" fontId="0" fillId="3" borderId="6" xfId="1" applyNumberFormat="1" applyFont="1" applyFill="1" applyBorder="1" applyAlignment="1">
      <alignment vertical="center" wrapText="1"/>
    </xf>
    <xf numFmtId="49" fontId="0" fillId="0" borderId="37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horizontal="left" vertical="center"/>
    </xf>
    <xf numFmtId="164" fontId="0" fillId="0" borderId="38" xfId="1" applyNumberFormat="1" applyFont="1" applyFill="1" applyBorder="1" applyAlignment="1">
      <alignment horizontal="left" vertical="center"/>
    </xf>
    <xf numFmtId="164" fontId="1" fillId="0" borderId="28" xfId="1" applyNumberFormat="1" applyFont="1" applyFill="1" applyBorder="1" applyAlignment="1">
      <alignment horizontal="right" vertical="center"/>
    </xf>
    <xf numFmtId="164" fontId="0" fillId="0" borderId="38" xfId="1" applyNumberFormat="1" applyFont="1" applyFill="1" applyBorder="1" applyAlignment="1">
      <alignment vertical="center" wrapText="1"/>
    </xf>
    <xf numFmtId="164" fontId="1" fillId="0" borderId="39" xfId="1" applyNumberFormat="1" applyFont="1" applyFill="1" applyBorder="1" applyAlignment="1">
      <alignment vertical="center"/>
    </xf>
    <xf numFmtId="0" fontId="0" fillId="3" borderId="37" xfId="1" applyFont="1" applyFill="1" applyBorder="1" applyAlignment="1">
      <alignment vertical="center"/>
    </xf>
    <xf numFmtId="0" fontId="0" fillId="3" borderId="0" xfId="1" applyFont="1" applyFill="1" applyBorder="1" applyAlignment="1">
      <alignment vertical="center"/>
    </xf>
    <xf numFmtId="164" fontId="0" fillId="3" borderId="35" xfId="1" applyNumberFormat="1" applyFont="1" applyFill="1" applyBorder="1" applyAlignment="1">
      <alignment vertical="center" wrapText="1"/>
    </xf>
    <xf numFmtId="164" fontId="1" fillId="3" borderId="39" xfId="1" applyNumberFormat="1" applyFont="1" applyFill="1" applyBorder="1" applyAlignment="1">
      <alignment vertical="center"/>
    </xf>
    <xf numFmtId="164" fontId="1" fillId="3" borderId="42" xfId="1" applyNumberFormat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/>
    </xf>
    <xf numFmtId="0" fontId="0" fillId="3" borderId="44" xfId="1" applyFont="1" applyFill="1" applyBorder="1" applyAlignment="1">
      <alignment vertical="center"/>
    </xf>
    <xf numFmtId="164" fontId="2" fillId="3" borderId="38" xfId="1" applyNumberFormat="1" applyFont="1" applyFill="1" applyBorder="1" applyAlignment="1">
      <alignment vertical="center"/>
    </xf>
    <xf numFmtId="164" fontId="1" fillId="3" borderId="45" xfId="1" applyNumberFormat="1" applyFont="1" applyFill="1" applyBorder="1" applyAlignment="1">
      <alignment vertical="center" wrapText="1"/>
    </xf>
    <xf numFmtId="164" fontId="1" fillId="3" borderId="46" xfId="1" applyNumberFormat="1" applyFont="1" applyFill="1" applyBorder="1" applyAlignment="1">
      <alignment vertical="center"/>
    </xf>
    <xf numFmtId="0" fontId="0" fillId="0" borderId="8" xfId="1" applyFont="1" applyFill="1" applyBorder="1" applyAlignment="1">
      <alignment vertical="center"/>
    </xf>
    <xf numFmtId="164" fontId="1" fillId="0" borderId="8" xfId="1" applyNumberFormat="1" applyFont="1" applyFill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 wrapText="1"/>
    </xf>
    <xf numFmtId="0" fontId="2" fillId="0" borderId="20" xfId="1" applyFont="1" applyFill="1" applyBorder="1" applyAlignment="1">
      <alignment vertical="center"/>
    </xf>
    <xf numFmtId="0" fontId="0" fillId="0" borderId="20" xfId="1" applyFont="1" applyFill="1" applyBorder="1" applyAlignment="1">
      <alignment vertical="center"/>
    </xf>
    <xf numFmtId="164" fontId="0" fillId="0" borderId="20" xfId="1" applyNumberFormat="1" applyFont="1" applyBorder="1" applyAlignment="1">
      <alignment vertical="center" wrapText="1"/>
    </xf>
    <xf numFmtId="164" fontId="2" fillId="0" borderId="25" xfId="1" applyNumberFormat="1" applyFont="1" applyBorder="1" applyAlignment="1">
      <alignment vertical="center"/>
    </xf>
    <xf numFmtId="0" fontId="8" fillId="0" borderId="15" xfId="0" applyFont="1" applyBorder="1"/>
    <xf numFmtId="0" fontId="0" fillId="0" borderId="15" xfId="0" applyBorder="1"/>
    <xf numFmtId="0" fontId="8" fillId="0" borderId="0" xfId="1" applyFont="1" applyBorder="1" applyAlignment="1">
      <alignment vertical="center"/>
    </xf>
    <xf numFmtId="0" fontId="3" fillId="0" borderId="0" xfId="1" applyBorder="1" applyAlignment="1">
      <alignment vertical="center"/>
    </xf>
    <xf numFmtId="164" fontId="8" fillId="0" borderId="23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164" fontId="4" fillId="0" borderId="31" xfId="1" applyNumberFormat="1" applyFont="1" applyBorder="1" applyAlignment="1">
      <alignment horizontal="center" vertical="center" wrapText="1"/>
    </xf>
    <xf numFmtId="164" fontId="4" fillId="0" borderId="32" xfId="1" applyNumberFormat="1" applyFont="1" applyBorder="1" applyAlignment="1">
      <alignment horizontal="center" vertical="center" wrapText="1"/>
    </xf>
    <xf numFmtId="164" fontId="4" fillId="0" borderId="24" xfId="1" applyNumberFormat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" fillId="3" borderId="16" xfId="1" applyFont="1" applyFill="1" applyBorder="1" applyAlignment="1">
      <alignment horizontal="left" vertical="center"/>
    </xf>
    <xf numFmtId="164" fontId="2" fillId="3" borderId="7" xfId="1" applyNumberFormat="1" applyFont="1" applyFill="1" applyBorder="1" applyAlignment="1">
      <alignment horizontal="right" vertical="center"/>
    </xf>
    <xf numFmtId="164" fontId="0" fillId="0" borderId="47" xfId="1" applyNumberFormat="1" applyFont="1" applyFill="1" applyBorder="1" applyAlignment="1">
      <alignment horizontal="left" vertical="center"/>
    </xf>
    <xf numFmtId="6" fontId="0" fillId="0" borderId="9" xfId="0" applyNumberFormat="1" applyFont="1" applyBorder="1"/>
    <xf numFmtId="164" fontId="0" fillId="0" borderId="7" xfId="1" applyNumberFormat="1" applyFont="1" applyFill="1" applyBorder="1" applyAlignment="1">
      <alignment vertical="center" wrapText="1"/>
    </xf>
    <xf numFmtId="0" fontId="2" fillId="3" borderId="19" xfId="1" applyFont="1" applyFill="1" applyBorder="1" applyAlignment="1">
      <alignment horizontal="left" vertical="center"/>
    </xf>
    <xf numFmtId="0" fontId="1" fillId="3" borderId="40" xfId="1" applyFont="1" applyFill="1" applyBorder="1" applyAlignment="1">
      <alignment horizontal="left" vertical="center"/>
    </xf>
    <xf numFmtId="0" fontId="4" fillId="3" borderId="40" xfId="1" applyFont="1" applyFill="1" applyBorder="1" applyAlignment="1">
      <alignment horizontal="left" vertical="center"/>
    </xf>
    <xf numFmtId="164" fontId="4" fillId="3" borderId="40" xfId="1" applyNumberFormat="1" applyFont="1" applyFill="1" applyBorder="1" applyAlignment="1">
      <alignment horizontal="left" vertical="center"/>
    </xf>
    <xf numFmtId="164" fontId="2" fillId="3" borderId="40" xfId="1" applyNumberFormat="1" applyFont="1" applyFill="1" applyBorder="1" applyAlignment="1">
      <alignment vertical="center"/>
    </xf>
    <xf numFmtId="164" fontId="2" fillId="3" borderId="40" xfId="1" applyNumberFormat="1" applyFont="1" applyFill="1" applyBorder="1" applyAlignment="1">
      <alignment vertical="center" wrapText="1"/>
    </xf>
    <xf numFmtId="49" fontId="0" fillId="0" borderId="48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164" fontId="0" fillId="0" borderId="40" xfId="1" applyNumberFormat="1" applyFont="1" applyFill="1" applyBorder="1" applyAlignment="1">
      <alignment horizontal="left" vertical="center"/>
    </xf>
    <xf numFmtId="164" fontId="2" fillId="0" borderId="26" xfId="1" applyNumberFormat="1" applyFont="1" applyFill="1" applyBorder="1" applyAlignment="1">
      <alignment horizontal="right" vertical="center"/>
    </xf>
    <xf numFmtId="164" fontId="0" fillId="0" borderId="40" xfId="1" applyNumberFormat="1" applyFont="1" applyFill="1" applyBorder="1" applyAlignment="1">
      <alignment vertical="center" wrapText="1"/>
    </xf>
    <xf numFmtId="164" fontId="1" fillId="0" borderId="50" xfId="1" applyNumberFormat="1" applyFont="1" applyFill="1" applyBorder="1" applyAlignment="1">
      <alignment vertical="center"/>
    </xf>
    <xf numFmtId="49" fontId="0" fillId="4" borderId="5" xfId="1" applyNumberFormat="1" applyFont="1" applyFill="1" applyBorder="1" applyAlignment="1">
      <alignment horizontal="left" vertical="center"/>
    </xf>
    <xf numFmtId="164" fontId="0" fillId="4" borderId="47" xfId="1" applyNumberFormat="1" applyFont="1" applyFill="1" applyBorder="1" applyAlignment="1">
      <alignment horizontal="left" vertical="center"/>
    </xf>
    <xf numFmtId="164" fontId="1" fillId="4" borderId="9" xfId="1" applyNumberFormat="1" applyFont="1" applyFill="1" applyBorder="1" applyAlignment="1">
      <alignment vertical="center"/>
    </xf>
    <xf numFmtId="164" fontId="0" fillId="4" borderId="7" xfId="1" applyNumberFormat="1" applyFont="1" applyFill="1" applyBorder="1" applyAlignment="1">
      <alignment vertical="center" wrapText="1"/>
    </xf>
    <xf numFmtId="164" fontId="0" fillId="0" borderId="42" xfId="1" applyNumberFormat="1" applyFont="1" applyFill="1" applyBorder="1" applyAlignment="1">
      <alignment horizontal="left" vertical="center"/>
    </xf>
    <xf numFmtId="164" fontId="0" fillId="0" borderId="35" xfId="1" applyNumberFormat="1" applyFont="1" applyFill="1" applyBorder="1" applyAlignment="1">
      <alignment vertical="center" wrapText="1"/>
    </xf>
    <xf numFmtId="49" fontId="0" fillId="3" borderId="48" xfId="1" applyNumberFormat="1" applyFont="1" applyFill="1" applyBorder="1" applyAlignment="1">
      <alignment horizontal="left" vertical="center"/>
    </xf>
    <xf numFmtId="49" fontId="0" fillId="3" borderId="49" xfId="1" applyNumberFormat="1" applyFont="1" applyFill="1" applyBorder="1" applyAlignment="1">
      <alignment horizontal="left" vertical="center"/>
    </xf>
    <xf numFmtId="164" fontId="0" fillId="3" borderId="40" xfId="1" applyNumberFormat="1" applyFont="1" applyFill="1" applyBorder="1" applyAlignment="1">
      <alignment horizontal="left" vertical="center"/>
    </xf>
    <xf numFmtId="164" fontId="2" fillId="3" borderId="26" xfId="1" applyNumberFormat="1" applyFont="1" applyFill="1" applyBorder="1" applyAlignment="1">
      <alignment vertical="center"/>
    </xf>
    <xf numFmtId="164" fontId="0" fillId="3" borderId="40" xfId="1" applyNumberFormat="1" applyFont="1" applyFill="1" applyBorder="1" applyAlignment="1">
      <alignment vertical="center" wrapText="1"/>
    </xf>
    <xf numFmtId="164" fontId="0" fillId="3" borderId="50" xfId="1" applyNumberFormat="1" applyFont="1" applyFill="1" applyBorder="1" applyAlignment="1">
      <alignment vertical="center"/>
    </xf>
    <xf numFmtId="164" fontId="1" fillId="0" borderId="28" xfId="1" applyNumberFormat="1" applyFont="1" applyFill="1" applyBorder="1" applyAlignment="1">
      <alignment vertical="center"/>
    </xf>
    <xf numFmtId="164" fontId="1" fillId="3" borderId="40" xfId="1" applyNumberFormat="1" applyFont="1" applyFill="1" applyBorder="1" applyAlignment="1">
      <alignment vertical="center"/>
    </xf>
    <xf numFmtId="16" fontId="1" fillId="3" borderId="9" xfId="1" applyNumberFormat="1" applyFont="1" applyFill="1" applyBorder="1" applyAlignment="1">
      <alignment horizontal="left" vertical="center"/>
    </xf>
    <xf numFmtId="164" fontId="2" fillId="3" borderId="9" xfId="1" applyNumberFormat="1" applyFont="1" applyFill="1" applyBorder="1" applyAlignment="1">
      <alignment horizontal="left" vertical="center"/>
    </xf>
    <xf numFmtId="164" fontId="2" fillId="3" borderId="9" xfId="1" applyNumberFormat="1" applyFont="1" applyFill="1" applyBorder="1" applyAlignment="1">
      <alignment vertical="center"/>
    </xf>
    <xf numFmtId="16" fontId="1" fillId="3" borderId="3" xfId="1" applyNumberFormat="1" applyFont="1" applyFill="1" applyBorder="1" applyAlignment="1">
      <alignment horizontal="left" vertical="center"/>
    </xf>
    <xf numFmtId="164" fontId="2" fillId="3" borderId="3" xfId="1" applyNumberFormat="1" applyFont="1" applyFill="1" applyBorder="1" applyAlignment="1">
      <alignment horizontal="left" vertical="center"/>
    </xf>
    <xf numFmtId="164" fontId="2" fillId="3" borderId="3" xfId="1" applyNumberFormat="1" applyFont="1" applyFill="1" applyBorder="1" applyAlignment="1">
      <alignment vertical="center"/>
    </xf>
    <xf numFmtId="16" fontId="2" fillId="3" borderId="20" xfId="1" applyNumberFormat="1" applyFont="1" applyFill="1" applyBorder="1" applyAlignment="1">
      <alignment horizontal="left" vertical="center"/>
    </xf>
    <xf numFmtId="164" fontId="2" fillId="3" borderId="25" xfId="1" applyNumberFormat="1" applyFont="1" applyFill="1" applyBorder="1" applyAlignment="1">
      <alignment horizontal="left" vertical="center"/>
    </xf>
    <xf numFmtId="164" fontId="2" fillId="3" borderId="20" xfId="1" applyNumberFormat="1" applyFont="1" applyFill="1" applyBorder="1" applyAlignment="1">
      <alignment vertical="center"/>
    </xf>
    <xf numFmtId="164" fontId="1" fillId="0" borderId="25" xfId="1" applyNumberFormat="1" applyFont="1" applyBorder="1" applyAlignment="1">
      <alignment vertical="center"/>
    </xf>
    <xf numFmtId="0" fontId="0" fillId="3" borderId="7" xfId="1" applyNumberFormat="1" applyFont="1" applyFill="1" applyBorder="1" applyAlignment="1">
      <alignment vertical="center" wrapText="1"/>
    </xf>
    <xf numFmtId="164" fontId="1" fillId="0" borderId="38" xfId="1" applyNumberFormat="1" applyFont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0" fontId="0" fillId="0" borderId="44" xfId="1" applyFont="1" applyFill="1" applyBorder="1" applyAlignment="1">
      <alignment vertical="center"/>
    </xf>
    <xf numFmtId="164" fontId="2" fillId="0" borderId="51" xfId="1" applyNumberFormat="1" applyFont="1" applyBorder="1" applyAlignment="1">
      <alignment vertical="center"/>
    </xf>
    <xf numFmtId="164" fontId="1" fillId="0" borderId="45" xfId="1" applyNumberFormat="1" applyFont="1" applyBorder="1" applyAlignment="1">
      <alignment vertical="center" wrapText="1"/>
    </xf>
    <xf numFmtId="164" fontId="1" fillId="0" borderId="46" xfId="1" applyNumberFormat="1" applyFont="1" applyBorder="1" applyAlignment="1">
      <alignment vertical="center"/>
    </xf>
    <xf numFmtId="14" fontId="0" fillId="3" borderId="3" xfId="1" applyNumberFormat="1" applyFont="1" applyFill="1" applyBorder="1" applyAlignment="1">
      <alignment horizontal="left" vertical="center"/>
    </xf>
    <xf numFmtId="0" fontId="0" fillId="3" borderId="3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 wrapText="1"/>
    </xf>
    <xf numFmtId="14" fontId="1" fillId="0" borderId="3" xfId="1" applyNumberFormat="1" applyFont="1" applyFill="1" applyBorder="1" applyAlignment="1">
      <alignment horizontal="left" vertical="center"/>
    </xf>
    <xf numFmtId="0" fontId="0" fillId="0" borderId="3" xfId="1" applyFont="1" applyFill="1" applyBorder="1" applyAlignment="1">
      <alignment vertical="center"/>
    </xf>
    <xf numFmtId="164" fontId="1" fillId="0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 wrapText="1"/>
    </xf>
    <xf numFmtId="0" fontId="2" fillId="0" borderId="3" xfId="1" applyFont="1" applyFill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vertical="center" wrapText="1"/>
    </xf>
    <xf numFmtId="14" fontId="0" fillId="0" borderId="9" xfId="1" applyNumberFormat="1" applyFont="1" applyFill="1" applyBorder="1" applyAlignment="1">
      <alignment vertical="center"/>
    </xf>
    <xf numFmtId="0" fontId="0" fillId="0" borderId="9" xfId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right"/>
    </xf>
    <xf numFmtId="164" fontId="0" fillId="4" borderId="14" xfId="0" applyNumberFormat="1" applyFill="1" applyBorder="1" applyAlignment="1">
      <alignment wrapText="1"/>
    </xf>
    <xf numFmtId="14" fontId="0" fillId="0" borderId="3" xfId="1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horizontal="right"/>
    </xf>
    <xf numFmtId="0" fontId="2" fillId="0" borderId="25" xfId="1" applyFont="1" applyFill="1" applyBorder="1" applyAlignment="1">
      <alignment vertical="center"/>
    </xf>
    <xf numFmtId="0" fontId="0" fillId="0" borderId="25" xfId="1" applyFont="1" applyFill="1" applyBorder="1" applyAlignment="1">
      <alignment vertical="center"/>
    </xf>
    <xf numFmtId="164" fontId="1" fillId="0" borderId="25" xfId="1" applyNumberFormat="1" applyFont="1" applyFill="1" applyBorder="1" applyAlignment="1">
      <alignment vertical="center"/>
    </xf>
    <xf numFmtId="164" fontId="0" fillId="0" borderId="25" xfId="1" applyNumberFormat="1" applyFont="1" applyBorder="1" applyAlignment="1">
      <alignment vertical="center" wrapText="1"/>
    </xf>
    <xf numFmtId="0" fontId="2" fillId="3" borderId="24" xfId="1" applyFont="1" applyFill="1" applyBorder="1" applyAlignment="1">
      <alignment vertical="center"/>
    </xf>
    <xf numFmtId="0" fontId="3" fillId="3" borderId="23" xfId="1" applyFill="1" applyBorder="1" applyAlignment="1">
      <alignment vertical="center"/>
    </xf>
    <xf numFmtId="164" fontId="2" fillId="3" borderId="24" xfId="1" applyNumberFormat="1" applyFont="1" applyFill="1" applyBorder="1" applyAlignment="1">
      <alignment vertical="center"/>
    </xf>
    <xf numFmtId="164" fontId="2" fillId="3" borderId="36" xfId="1" applyNumberFormat="1" applyFont="1" applyFill="1" applyBorder="1" applyAlignment="1">
      <alignment horizontal="right" vertical="center"/>
    </xf>
    <xf numFmtId="164" fontId="3" fillId="3" borderId="24" xfId="1" applyNumberFormat="1" applyFill="1" applyBorder="1" applyAlignment="1">
      <alignment vertical="center" wrapText="1"/>
    </xf>
    <xf numFmtId="164" fontId="8" fillId="0" borderId="52" xfId="1" applyNumberFormat="1" applyFont="1" applyBorder="1" applyAlignment="1">
      <alignment horizontal="center" vertical="center"/>
    </xf>
    <xf numFmtId="164" fontId="0" fillId="0" borderId="53" xfId="1" applyNumberFormat="1" applyFont="1" applyBorder="1" applyAlignment="1">
      <alignment horizontal="left" vertical="center" wrapText="1"/>
    </xf>
    <xf numFmtId="164" fontId="3" fillId="0" borderId="54" xfId="1" applyNumberFormat="1" applyBorder="1" applyAlignment="1">
      <alignment horizontal="left" vertical="center" wrapText="1"/>
    </xf>
    <xf numFmtId="164" fontId="8" fillId="0" borderId="5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3" fillId="0" borderId="55" xfId="1" applyNumberFormat="1" applyBorder="1" applyAlignment="1">
      <alignment horizontal="left" vertical="center" wrapText="1"/>
    </xf>
    <xf numFmtId="164" fontId="3" fillId="0" borderId="56" xfId="1" applyNumberFormat="1" applyBorder="1" applyAlignment="1">
      <alignment horizontal="left" vertical="center" wrapText="1"/>
    </xf>
    <xf numFmtId="164" fontId="3" fillId="0" borderId="23" xfId="1" applyNumberFormat="1" applyBorder="1" applyAlignment="1">
      <alignment horizontal="left" vertical="center" wrapText="1"/>
    </xf>
    <xf numFmtId="164" fontId="3" fillId="0" borderId="36" xfId="1" applyNumberFormat="1" applyBorder="1" applyAlignment="1">
      <alignment horizontal="left" vertical="center" wrapText="1"/>
    </xf>
    <xf numFmtId="0" fontId="9" fillId="0" borderId="32" xfId="1" applyFont="1" applyBorder="1" applyAlignment="1">
      <alignment horizontal="center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6" fontId="1" fillId="3" borderId="20" xfId="1" applyNumberFormat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164" fontId="4" fillId="3" borderId="20" xfId="1" applyNumberFormat="1" applyFont="1" applyFill="1" applyBorder="1" applyAlignment="1">
      <alignment horizontal="center" vertical="center" wrapText="1"/>
    </xf>
    <xf numFmtId="6" fontId="2" fillId="3" borderId="25" xfId="1" applyNumberFormat="1" applyFont="1" applyFill="1" applyBorder="1" applyAlignment="1">
      <alignment horizontal="center" vertical="center" wrapText="1"/>
    </xf>
    <xf numFmtId="14" fontId="1" fillId="0" borderId="9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1" fillId="0" borderId="25" xfId="1" applyNumberFormat="1" applyFont="1" applyBorder="1" applyAlignment="1">
      <alignment horizontal="center" vertical="center" wrapText="1"/>
    </xf>
    <xf numFmtId="0" fontId="0" fillId="0" borderId="9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164" fontId="4" fillId="0" borderId="20" xfId="1" applyNumberFormat="1" applyFont="1" applyBorder="1" applyAlignment="1">
      <alignment horizontal="center" vertical="center" wrapText="1"/>
    </xf>
    <xf numFmtId="6" fontId="2" fillId="0" borderId="25" xfId="1" applyNumberFormat="1" applyFont="1" applyBorder="1" applyAlignment="1">
      <alignment horizontal="center" vertical="center" wrapText="1"/>
    </xf>
    <xf numFmtId="49" fontId="0" fillId="3" borderId="3" xfId="1" applyNumberFormat="1" applyFont="1" applyFill="1" applyBorder="1" applyAlignment="1">
      <alignment horizontal="left" vertical="center"/>
    </xf>
    <xf numFmtId="0" fontId="2" fillId="3" borderId="27" xfId="1" applyFont="1" applyFill="1" applyBorder="1" applyAlignment="1">
      <alignment horizontal="left" vertical="center"/>
    </xf>
    <xf numFmtId="0" fontId="4" fillId="3" borderId="34" xfId="1" applyFont="1" applyFill="1" applyBorder="1" applyAlignment="1">
      <alignment horizontal="left" vertical="center"/>
    </xf>
    <xf numFmtId="164" fontId="4" fillId="3" borderId="25" xfId="1" applyNumberFormat="1" applyFont="1" applyFill="1" applyBorder="1" applyAlignment="1">
      <alignment horizontal="left" vertical="center"/>
    </xf>
    <xf numFmtId="164" fontId="2" fillId="3" borderId="25" xfId="1" applyNumberFormat="1" applyFont="1" applyFill="1" applyBorder="1" applyAlignment="1">
      <alignment vertical="center" wrapText="1"/>
    </xf>
    <xf numFmtId="0" fontId="0" fillId="4" borderId="9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164" fontId="4" fillId="4" borderId="47" xfId="1" applyNumberFormat="1" applyFont="1" applyFill="1" applyBorder="1" applyAlignment="1">
      <alignment horizontal="left" vertical="center"/>
    </xf>
    <xf numFmtId="164" fontId="1" fillId="4" borderId="7" xfId="1" applyNumberFormat="1" applyFont="1" applyFill="1" applyBorder="1" applyAlignment="1">
      <alignment vertical="center" wrapText="1"/>
    </xf>
    <xf numFmtId="0" fontId="0" fillId="4" borderId="3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164" fontId="4" fillId="4" borderId="3" xfId="1" applyNumberFormat="1" applyFont="1" applyFill="1" applyBorder="1" applyAlignment="1">
      <alignment horizontal="left" vertical="center"/>
    </xf>
    <xf numFmtId="164" fontId="1" fillId="4" borderId="20" xfId="1" applyNumberFormat="1" applyFont="1" applyFill="1" applyBorder="1" applyAlignment="1">
      <alignment vertical="center"/>
    </xf>
    <xf numFmtId="164" fontId="0" fillId="4" borderId="3" xfId="1" applyNumberFormat="1" applyFont="1" applyFill="1" applyBorder="1" applyAlignment="1">
      <alignment vertical="center" wrapText="1"/>
    </xf>
    <xf numFmtId="0" fontId="2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left" vertical="center"/>
    </xf>
    <xf numFmtId="164" fontId="4" fillId="4" borderId="20" xfId="1" applyNumberFormat="1" applyFont="1" applyFill="1" applyBorder="1" applyAlignment="1">
      <alignment horizontal="left" vertical="center"/>
    </xf>
    <xf numFmtId="164" fontId="2" fillId="4" borderId="25" xfId="1" applyNumberFormat="1" applyFont="1" applyFill="1" applyBorder="1" applyAlignment="1">
      <alignment vertical="center"/>
    </xf>
    <xf numFmtId="164" fontId="1" fillId="4" borderId="20" xfId="1" applyNumberFormat="1" applyFont="1" applyFill="1" applyBorder="1" applyAlignment="1">
      <alignment vertical="center" wrapText="1"/>
    </xf>
    <xf numFmtId="49" fontId="0" fillId="3" borderId="38" xfId="1" applyNumberFormat="1" applyFont="1" applyFill="1" applyBorder="1" applyAlignment="1">
      <alignment horizontal="left" vertical="center"/>
    </xf>
    <xf numFmtId="164" fontId="2" fillId="3" borderId="25" xfId="1" applyNumberFormat="1" applyFont="1" applyFill="1" applyBorder="1" applyAlignment="1">
      <alignment horizontal="right" vertical="center"/>
    </xf>
    <xf numFmtId="49" fontId="2" fillId="3" borderId="20" xfId="1" applyNumberFormat="1" applyFont="1" applyFill="1" applyBorder="1" applyAlignment="1">
      <alignment horizontal="left" vertical="center"/>
    </xf>
    <xf numFmtId="49" fontId="0" fillId="3" borderId="20" xfId="1" applyNumberFormat="1" applyFont="1" applyFill="1" applyBorder="1" applyAlignment="1">
      <alignment horizontal="left" vertical="center"/>
    </xf>
    <xf numFmtId="164" fontId="0" fillId="3" borderId="20" xfId="1" applyNumberFormat="1" applyFont="1" applyFill="1" applyBorder="1" applyAlignment="1">
      <alignment horizontal="left" vertical="center"/>
    </xf>
    <xf numFmtId="164" fontId="0" fillId="3" borderId="20" xfId="1" applyNumberFormat="1" applyFont="1" applyFill="1" applyBorder="1" applyAlignment="1">
      <alignment vertical="center" wrapText="1"/>
    </xf>
    <xf numFmtId="49" fontId="0" fillId="4" borderId="16" xfId="1" applyNumberFormat="1" applyFont="1" applyFill="1" applyBorder="1" applyAlignment="1">
      <alignment horizontal="left" vertical="center"/>
    </xf>
    <xf numFmtId="164" fontId="0" fillId="4" borderId="9" xfId="1" applyNumberFormat="1" applyFont="1" applyFill="1" applyBorder="1" applyAlignment="1">
      <alignment horizontal="left" vertical="center"/>
    </xf>
    <xf numFmtId="164" fontId="1" fillId="4" borderId="28" xfId="1" applyNumberFormat="1" applyFont="1" applyFill="1" applyBorder="1" applyAlignment="1">
      <alignment vertical="center"/>
    </xf>
    <xf numFmtId="164" fontId="0" fillId="4" borderId="9" xfId="1" applyNumberFormat="1" applyFont="1" applyFill="1" applyBorder="1" applyAlignment="1">
      <alignment vertical="center" wrapText="1"/>
    </xf>
    <xf numFmtId="49" fontId="2" fillId="4" borderId="19" xfId="1" applyNumberFormat="1" applyFont="1" applyFill="1" applyBorder="1" applyAlignment="1">
      <alignment horizontal="left" vertical="center"/>
    </xf>
    <xf numFmtId="49" fontId="2" fillId="4" borderId="4" xfId="1" applyNumberFormat="1" applyFont="1" applyFill="1" applyBorder="1" applyAlignment="1">
      <alignment horizontal="left" vertical="center"/>
    </xf>
    <xf numFmtId="164" fontId="2" fillId="4" borderId="20" xfId="1" applyNumberFormat="1" applyFont="1" applyFill="1" applyBorder="1" applyAlignment="1">
      <alignment horizontal="left" vertical="center"/>
    </xf>
    <xf numFmtId="164" fontId="2" fillId="4" borderId="28" xfId="1" applyNumberFormat="1" applyFont="1" applyFill="1" applyBorder="1" applyAlignment="1">
      <alignment vertical="center"/>
    </xf>
    <xf numFmtId="164" fontId="2" fillId="4" borderId="20" xfId="1" applyNumberFormat="1" applyFont="1" applyFill="1" applyBorder="1" applyAlignment="1">
      <alignment vertical="center" wrapText="1"/>
    </xf>
    <xf numFmtId="164" fontId="0" fillId="3" borderId="47" xfId="1" applyNumberFormat="1" applyFont="1" applyFill="1" applyBorder="1" applyAlignment="1">
      <alignment horizontal="left" vertical="center"/>
    </xf>
    <xf numFmtId="49" fontId="2" fillId="3" borderId="27" xfId="1" applyNumberFormat="1" applyFont="1" applyFill="1" applyBorder="1" applyAlignment="1">
      <alignment horizontal="left" vertical="center"/>
    </xf>
    <xf numFmtId="49" fontId="2" fillId="3" borderId="34" xfId="1" applyNumberFormat="1" applyFont="1" applyFill="1" applyBorder="1" applyAlignment="1">
      <alignment horizontal="left" vertical="center"/>
    </xf>
    <xf numFmtId="164" fontId="1" fillId="4" borderId="26" xfId="1" applyNumberFormat="1" applyFont="1" applyFill="1" applyBorder="1" applyAlignment="1">
      <alignment vertical="center"/>
    </xf>
    <xf numFmtId="164" fontId="2" fillId="4" borderId="40" xfId="1" applyNumberFormat="1" applyFont="1" applyFill="1" applyBorder="1" applyAlignment="1">
      <alignment vertical="center"/>
    </xf>
    <xf numFmtId="49" fontId="0" fillId="4" borderId="38" xfId="1" applyNumberFormat="1" applyFont="1" applyFill="1" applyBorder="1" applyAlignment="1">
      <alignment horizontal="left" vertical="center"/>
    </xf>
    <xf numFmtId="49" fontId="1" fillId="4" borderId="38" xfId="1" applyNumberFormat="1" applyFont="1" applyFill="1" applyBorder="1" applyAlignment="1">
      <alignment horizontal="left" vertical="center"/>
    </xf>
    <xf numFmtId="164" fontId="2" fillId="4" borderId="38" xfId="1" applyNumberFormat="1" applyFont="1" applyFill="1" applyBorder="1" applyAlignment="1">
      <alignment horizontal="left" vertical="center"/>
    </xf>
    <xf numFmtId="164" fontId="1" fillId="4" borderId="51" xfId="1" applyNumberFormat="1" applyFont="1" applyFill="1" applyBorder="1" applyAlignment="1">
      <alignment horizontal="right" vertical="center"/>
    </xf>
    <xf numFmtId="164" fontId="0" fillId="4" borderId="38" xfId="1" applyNumberFormat="1" applyFont="1" applyFill="1" applyBorder="1" applyAlignment="1">
      <alignment vertical="center" wrapText="1"/>
    </xf>
    <xf numFmtId="49" fontId="0" fillId="4" borderId="3" xfId="1" applyNumberFormat="1" applyFont="1" applyFill="1" applyBorder="1" applyAlignment="1">
      <alignment horizontal="left" vertical="center"/>
    </xf>
    <xf numFmtId="49" fontId="1" fillId="4" borderId="3" xfId="1" applyNumberFormat="1" applyFont="1" applyFill="1" applyBorder="1" applyAlignment="1">
      <alignment horizontal="left" vertical="center"/>
    </xf>
    <xf numFmtId="164" fontId="2" fillId="4" borderId="3" xfId="1" applyNumberFormat="1" applyFont="1" applyFill="1" applyBorder="1" applyAlignment="1">
      <alignment horizontal="left" vertical="center"/>
    </xf>
    <xf numFmtId="164" fontId="1" fillId="4" borderId="3" xfId="1" applyNumberFormat="1" applyFont="1" applyFill="1" applyBorder="1" applyAlignment="1">
      <alignment horizontal="right" vertical="center"/>
    </xf>
    <xf numFmtId="164" fontId="1" fillId="4" borderId="20" xfId="1" applyNumberFormat="1" applyFont="1" applyFill="1" applyBorder="1" applyAlignment="1">
      <alignment horizontal="right" vertical="center"/>
    </xf>
    <xf numFmtId="49" fontId="2" fillId="4" borderId="20" xfId="1" applyNumberFormat="1" applyFont="1" applyFill="1" applyBorder="1" applyAlignment="1">
      <alignment horizontal="left" vertical="center"/>
    </xf>
    <xf numFmtId="49" fontId="0" fillId="4" borderId="20" xfId="1" applyNumberFormat="1" applyFont="1" applyFill="1" applyBorder="1" applyAlignment="1">
      <alignment horizontal="left" vertical="center"/>
    </xf>
    <xf numFmtId="164" fontId="0" fillId="4" borderId="20" xfId="1" applyNumberFormat="1" applyFont="1" applyFill="1" applyBorder="1" applyAlignment="1">
      <alignment horizontal="left" vertical="center"/>
    </xf>
    <xf numFmtId="164" fontId="0" fillId="4" borderId="20" xfId="1" applyNumberFormat="1" applyFont="1" applyFill="1" applyBorder="1" applyAlignment="1">
      <alignment vertical="center" wrapText="1"/>
    </xf>
    <xf numFmtId="49" fontId="0" fillId="4" borderId="37" xfId="1" applyNumberFormat="1" applyFont="1" applyFill="1" applyBorder="1" applyAlignment="1">
      <alignment horizontal="left" vertical="center"/>
    </xf>
    <xf numFmtId="49" fontId="0" fillId="4" borderId="0" xfId="1" applyNumberFormat="1" applyFont="1" applyFill="1" applyBorder="1" applyAlignment="1">
      <alignment horizontal="left" vertical="center"/>
    </xf>
    <xf numFmtId="164" fontId="0" fillId="4" borderId="38" xfId="1" applyNumberFormat="1" applyFont="1" applyFill="1" applyBorder="1" applyAlignment="1">
      <alignment horizontal="left" vertical="center"/>
    </xf>
    <xf numFmtId="16" fontId="2" fillId="4" borderId="19" xfId="1" applyNumberFormat="1" applyFont="1" applyFill="1" applyBorder="1" applyAlignment="1">
      <alignment horizontal="left" vertical="center"/>
    </xf>
    <xf numFmtId="16" fontId="2" fillId="4" borderId="4" xfId="1" applyNumberFormat="1" applyFont="1" applyFill="1" applyBorder="1" applyAlignment="1">
      <alignment horizontal="left" vertical="center"/>
    </xf>
    <xf numFmtId="0" fontId="2" fillId="4" borderId="24" xfId="1" applyFont="1" applyFill="1" applyBorder="1" applyAlignment="1">
      <alignment vertical="center"/>
    </xf>
    <xf numFmtId="0" fontId="3" fillId="4" borderId="23" xfId="1" applyFill="1" applyBorder="1" applyAlignment="1">
      <alignment vertical="center"/>
    </xf>
    <xf numFmtId="164" fontId="2" fillId="4" borderId="24" xfId="1" applyNumberFormat="1" applyFont="1" applyFill="1" applyBorder="1" applyAlignment="1">
      <alignment vertical="center"/>
    </xf>
    <xf numFmtId="164" fontId="2" fillId="4" borderId="36" xfId="1" applyNumberFormat="1" applyFont="1" applyFill="1" applyBorder="1" applyAlignment="1">
      <alignment horizontal="right" vertical="center"/>
    </xf>
    <xf numFmtId="164" fontId="3" fillId="4" borderId="24" xfId="1" applyNumberFormat="1" applyFill="1" applyBorder="1" applyAlignment="1">
      <alignment vertical="center" wrapText="1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workbookViewId="0">
      <selection activeCell="A55" sqref="A55"/>
    </sheetView>
  </sheetViews>
  <sheetFormatPr defaultRowHeight="15" x14ac:dyDescent="0.25"/>
  <cols>
    <col min="1" max="1" width="53.85546875" customWidth="1"/>
    <col min="2" max="2" width="17.5703125" bestFit="1" customWidth="1"/>
    <col min="3" max="3" width="11" style="33" customWidth="1"/>
    <col min="4" max="4" width="11" bestFit="1" customWidth="1"/>
    <col min="5" max="5" width="42.5703125" bestFit="1" customWidth="1"/>
    <col min="6" max="6" width="49.140625" customWidth="1"/>
  </cols>
  <sheetData>
    <row r="1" spans="1:6" ht="19.5" thickBot="1" x14ac:dyDescent="0.3">
      <c r="A1" s="144" t="s">
        <v>72</v>
      </c>
      <c r="B1" s="144"/>
      <c r="C1" s="144"/>
      <c r="D1" s="144"/>
      <c r="E1" s="144"/>
      <c r="F1" s="144"/>
    </row>
    <row r="2" spans="1:6" ht="32.25" thickBot="1" x14ac:dyDescent="0.3">
      <c r="A2" s="40" t="s">
        <v>41</v>
      </c>
      <c r="B2" s="147" t="s">
        <v>3</v>
      </c>
      <c r="C2" s="150" t="s">
        <v>38</v>
      </c>
      <c r="D2" s="147" t="s">
        <v>39</v>
      </c>
      <c r="E2" s="153" t="s">
        <v>0</v>
      </c>
      <c r="F2" s="156" t="s">
        <v>1</v>
      </c>
    </row>
    <row r="3" spans="1:6" x14ac:dyDescent="0.25">
      <c r="A3" s="145" t="s">
        <v>76</v>
      </c>
      <c r="B3" s="148"/>
      <c r="C3" s="151"/>
      <c r="D3" s="148"/>
      <c r="E3" s="154"/>
      <c r="F3" s="157"/>
    </row>
    <row r="4" spans="1:6" ht="15.75" thickBot="1" x14ac:dyDescent="0.3">
      <c r="A4" s="146"/>
      <c r="B4" s="149"/>
      <c r="C4" s="152"/>
      <c r="D4" s="149"/>
      <c r="E4" s="155"/>
      <c r="F4" s="158"/>
    </row>
    <row r="5" spans="1:6" s="2" customFormat="1" ht="15.75" x14ac:dyDescent="0.25">
      <c r="A5" s="41" t="s">
        <v>2</v>
      </c>
      <c r="B5" s="46" t="s">
        <v>7</v>
      </c>
      <c r="C5" s="70"/>
      <c r="D5" s="58">
        <v>4490</v>
      </c>
      <c r="E5" s="25" t="s">
        <v>4</v>
      </c>
      <c r="F5" s="20"/>
    </row>
    <row r="6" spans="1:6" s="2" customFormat="1" x14ac:dyDescent="0.25">
      <c r="A6" s="24"/>
      <c r="B6" s="42" t="s">
        <v>7</v>
      </c>
      <c r="C6" s="69"/>
      <c r="D6" s="59">
        <v>330</v>
      </c>
      <c r="E6" s="25" t="s">
        <v>5</v>
      </c>
      <c r="F6" s="26"/>
    </row>
    <row r="7" spans="1:6" s="2" customFormat="1" ht="15.75" thickBot="1" x14ac:dyDescent="0.3">
      <c r="A7" s="24"/>
      <c r="B7" s="42" t="s">
        <v>7</v>
      </c>
      <c r="C7" s="69"/>
      <c r="D7" s="44">
        <v>660</v>
      </c>
      <c r="E7" s="25" t="s">
        <v>6</v>
      </c>
      <c r="F7" s="26"/>
    </row>
    <row r="8" spans="1:6" s="2" customFormat="1" ht="15.75" thickBot="1" x14ac:dyDescent="0.3">
      <c r="A8" s="21" t="s">
        <v>8</v>
      </c>
      <c r="B8" s="43"/>
      <c r="C8" s="72"/>
      <c r="D8" s="45">
        <f>SUM(D5:D7)</f>
        <v>5480</v>
      </c>
      <c r="E8" s="29"/>
      <c r="F8" s="30"/>
    </row>
    <row r="9" spans="1:6" s="2" customFormat="1" ht="15.75" thickBot="1" x14ac:dyDescent="0.3">
      <c r="A9" s="4" t="s">
        <v>70</v>
      </c>
      <c r="B9" s="47" t="s">
        <v>10</v>
      </c>
      <c r="C9" s="71"/>
      <c r="D9" s="60">
        <v>30000</v>
      </c>
      <c r="E9" s="5" t="s">
        <v>9</v>
      </c>
      <c r="F9" s="6"/>
    </row>
    <row r="10" spans="1:6" s="2" customFormat="1" ht="15.75" thickBot="1" x14ac:dyDescent="0.3">
      <c r="A10" s="112"/>
      <c r="B10" s="113" t="s">
        <v>10</v>
      </c>
      <c r="C10" s="114"/>
      <c r="D10" s="115">
        <v>21617</v>
      </c>
      <c r="E10" s="116" t="s">
        <v>69</v>
      </c>
      <c r="F10" s="117"/>
    </row>
    <row r="11" spans="1:6" s="3" customFormat="1" ht="15.75" thickBot="1" x14ac:dyDescent="0.3">
      <c r="A11" s="7" t="s">
        <v>11</v>
      </c>
      <c r="B11" s="48"/>
      <c r="C11" s="74"/>
      <c r="D11" s="61">
        <f>SUM(D9:D10)</f>
        <v>51617</v>
      </c>
      <c r="E11" s="8"/>
      <c r="F11" s="9"/>
    </row>
    <row r="12" spans="1:6" s="2" customFormat="1" x14ac:dyDescent="0.25">
      <c r="A12" s="18" t="s">
        <v>12</v>
      </c>
      <c r="B12" s="49" t="s">
        <v>13</v>
      </c>
      <c r="C12" s="73"/>
      <c r="D12" s="37">
        <v>20000</v>
      </c>
      <c r="E12" s="19" t="s">
        <v>14</v>
      </c>
      <c r="F12" s="20"/>
    </row>
    <row r="13" spans="1:6" s="2" customFormat="1" ht="15.75" thickBot="1" x14ac:dyDescent="0.3">
      <c r="A13" s="24"/>
      <c r="B13" s="42" t="s">
        <v>13</v>
      </c>
      <c r="C13" s="69"/>
      <c r="D13" s="62">
        <v>12000</v>
      </c>
      <c r="E13" s="25" t="s">
        <v>15</v>
      </c>
      <c r="F13" s="26"/>
    </row>
    <row r="14" spans="1:6" s="3" customFormat="1" ht="16.5" thickBot="1" x14ac:dyDescent="0.3">
      <c r="A14" s="27" t="s">
        <v>16</v>
      </c>
      <c r="B14" s="50"/>
      <c r="C14" s="75"/>
      <c r="D14" s="63">
        <f>SUM(D12:D13)</f>
        <v>32000</v>
      </c>
      <c r="E14" s="22"/>
      <c r="F14" s="23"/>
    </row>
    <row r="15" spans="1:6" s="10" customFormat="1" ht="15.75" thickBot="1" x14ac:dyDescent="0.3">
      <c r="A15" s="12" t="s">
        <v>19</v>
      </c>
      <c r="B15" s="51" t="s">
        <v>10</v>
      </c>
      <c r="C15" s="71"/>
      <c r="D15" s="60">
        <v>0</v>
      </c>
      <c r="E15" s="13" t="s">
        <v>17</v>
      </c>
      <c r="F15" s="14"/>
    </row>
    <row r="16" spans="1:6" s="11" customFormat="1" ht="15.75" thickBot="1" x14ac:dyDescent="0.3">
      <c r="A16" s="15" t="s">
        <v>65</v>
      </c>
      <c r="B16" s="52"/>
      <c r="C16" s="74"/>
      <c r="D16" s="61">
        <f>D15</f>
        <v>0</v>
      </c>
      <c r="E16" s="16"/>
      <c r="F16" s="17"/>
    </row>
    <row r="17" spans="1:6" s="10" customFormat="1" ht="15.75" thickBot="1" x14ac:dyDescent="0.3">
      <c r="A17" s="18" t="s">
        <v>18</v>
      </c>
      <c r="B17" s="49" t="s">
        <v>10</v>
      </c>
      <c r="C17" s="73"/>
      <c r="D17" s="64">
        <v>80000</v>
      </c>
      <c r="E17" s="19" t="s">
        <v>20</v>
      </c>
      <c r="F17" s="20"/>
    </row>
    <row r="18" spans="1:6" s="11" customFormat="1" ht="15.75" thickBot="1" x14ac:dyDescent="0.3">
      <c r="A18" s="21" t="s">
        <v>21</v>
      </c>
      <c r="B18" s="53"/>
      <c r="C18" s="76"/>
      <c r="D18" s="63">
        <f>D17</f>
        <v>80000</v>
      </c>
      <c r="E18" s="22"/>
      <c r="F18" s="23"/>
    </row>
    <row r="19" spans="1:6" s="10" customFormat="1" ht="15.75" thickBot="1" x14ac:dyDescent="0.3">
      <c r="A19" s="4" t="s">
        <v>22</v>
      </c>
      <c r="B19" s="47" t="s">
        <v>10</v>
      </c>
      <c r="C19" s="71"/>
      <c r="D19" s="65">
        <v>120000</v>
      </c>
      <c r="E19" s="5" t="s">
        <v>23</v>
      </c>
      <c r="F19" s="6"/>
    </row>
    <row r="20" spans="1:6" s="11" customFormat="1" ht="15.75" thickBot="1" x14ac:dyDescent="0.3">
      <c r="A20" s="7" t="s">
        <v>24</v>
      </c>
      <c r="B20" s="48"/>
      <c r="C20" s="74"/>
      <c r="D20" s="66">
        <f>D19</f>
        <v>120000</v>
      </c>
      <c r="E20" s="8"/>
      <c r="F20" s="9"/>
    </row>
    <row r="21" spans="1:6" s="10" customFormat="1" ht="15.75" thickBot="1" x14ac:dyDescent="0.3">
      <c r="A21" s="18" t="s">
        <v>25</v>
      </c>
      <c r="B21" s="49" t="s">
        <v>10</v>
      </c>
      <c r="C21" s="73"/>
      <c r="D21" s="67">
        <v>75000</v>
      </c>
      <c r="E21" s="19" t="s">
        <v>26</v>
      </c>
      <c r="F21" s="20"/>
    </row>
    <row r="22" spans="1:6" s="11" customFormat="1" ht="15.75" thickBot="1" x14ac:dyDescent="0.3">
      <c r="A22" s="21" t="s">
        <v>27</v>
      </c>
      <c r="B22" s="53"/>
      <c r="C22" s="76"/>
      <c r="D22" s="63">
        <f>D21</f>
        <v>75000</v>
      </c>
      <c r="E22" s="22"/>
      <c r="F22" s="23"/>
    </row>
    <row r="23" spans="1:6" s="10" customFormat="1" ht="15.75" thickBot="1" x14ac:dyDescent="0.3">
      <c r="A23" s="4" t="s">
        <v>28</v>
      </c>
      <c r="B23" s="47" t="s">
        <v>10</v>
      </c>
      <c r="C23" s="71"/>
      <c r="D23" s="65">
        <v>70000</v>
      </c>
      <c r="E23" s="5" t="s">
        <v>29</v>
      </c>
      <c r="F23" s="6"/>
    </row>
    <row r="24" spans="1:6" s="11" customFormat="1" ht="15.75" thickBot="1" x14ac:dyDescent="0.3">
      <c r="A24" s="7" t="s">
        <v>30</v>
      </c>
      <c r="B24" s="48"/>
      <c r="C24" s="74"/>
      <c r="D24" s="61">
        <f>D23</f>
        <v>70000</v>
      </c>
      <c r="E24" s="8"/>
      <c r="F24" s="9"/>
    </row>
    <row r="25" spans="1:6" s="10" customFormat="1" ht="15.75" thickBot="1" x14ac:dyDescent="0.3">
      <c r="A25" s="87" t="s">
        <v>54</v>
      </c>
      <c r="B25" s="88" t="s">
        <v>13</v>
      </c>
      <c r="C25" s="89"/>
      <c r="D25" s="64">
        <v>48000</v>
      </c>
      <c r="E25" s="90" t="s">
        <v>53</v>
      </c>
      <c r="F25" s="91"/>
    </row>
    <row r="26" spans="1:6" s="10" customFormat="1" ht="15.75" thickBot="1" x14ac:dyDescent="0.3">
      <c r="A26" s="21" t="s">
        <v>31</v>
      </c>
      <c r="B26" s="43"/>
      <c r="C26" s="72"/>
      <c r="D26" s="45">
        <f>SUM(D25)</f>
        <v>48000</v>
      </c>
      <c r="E26" s="29"/>
      <c r="F26" s="30"/>
    </row>
    <row r="27" spans="1:6" s="10" customFormat="1" ht="15.75" thickBot="1" x14ac:dyDescent="0.3">
      <c r="A27" s="4" t="s">
        <v>32</v>
      </c>
      <c r="B27" s="47" t="s">
        <v>10</v>
      </c>
      <c r="C27" s="71"/>
      <c r="D27" s="65">
        <v>60000</v>
      </c>
      <c r="E27" s="5" t="s">
        <v>33</v>
      </c>
      <c r="F27" s="6"/>
    </row>
    <row r="28" spans="1:6" s="11" customFormat="1" ht="15.75" thickBot="1" x14ac:dyDescent="0.3">
      <c r="A28" s="7" t="s">
        <v>34</v>
      </c>
      <c r="B28" s="48"/>
      <c r="C28" s="74"/>
      <c r="D28" s="66">
        <f>D27</f>
        <v>60000</v>
      </c>
      <c r="E28" s="8"/>
      <c r="F28" s="9"/>
    </row>
    <row r="29" spans="1:6" s="10" customFormat="1" x14ac:dyDescent="0.25">
      <c r="A29" s="18" t="s">
        <v>35</v>
      </c>
      <c r="B29" s="49" t="s">
        <v>10</v>
      </c>
      <c r="C29" s="73"/>
      <c r="D29" s="37">
        <v>0</v>
      </c>
      <c r="E29" s="19" t="s">
        <v>36</v>
      </c>
      <c r="F29" s="20"/>
    </row>
    <row r="30" spans="1:6" s="10" customFormat="1" ht="16.5" thickBot="1" x14ac:dyDescent="0.3">
      <c r="A30" s="28"/>
      <c r="B30" s="54" t="s">
        <v>10</v>
      </c>
      <c r="C30" s="68"/>
      <c r="D30" s="62">
        <v>85000</v>
      </c>
      <c r="E30" s="25" t="s">
        <v>26</v>
      </c>
      <c r="F30" s="26"/>
    </row>
    <row r="31" spans="1:6" s="3" customFormat="1" ht="15.75" thickBot="1" x14ac:dyDescent="0.3">
      <c r="A31" s="32" t="s">
        <v>37</v>
      </c>
      <c r="B31" s="55"/>
      <c r="C31" s="76"/>
      <c r="D31" s="63">
        <f>D30+D29</f>
        <v>85000</v>
      </c>
      <c r="E31" s="22"/>
      <c r="F31" s="23"/>
    </row>
    <row r="32" spans="1:6" s="2" customFormat="1" ht="15.75" thickBot="1" x14ac:dyDescent="0.3">
      <c r="A32" s="31" t="s">
        <v>56</v>
      </c>
      <c r="B32" s="56" t="s">
        <v>7</v>
      </c>
      <c r="C32" s="104"/>
      <c r="D32" s="105">
        <v>4500</v>
      </c>
      <c r="E32" s="80" t="s">
        <v>55</v>
      </c>
      <c r="F32" s="1"/>
    </row>
    <row r="33" spans="1:6" s="2" customFormat="1" ht="15.75" thickBot="1" x14ac:dyDescent="0.3">
      <c r="A33" s="94" t="s">
        <v>49</v>
      </c>
      <c r="B33" s="95"/>
      <c r="C33" s="96"/>
      <c r="D33" s="135">
        <f>SUM(D32)</f>
        <v>4500</v>
      </c>
      <c r="E33" s="97"/>
      <c r="F33" s="98"/>
    </row>
    <row r="34" spans="1:6" s="2" customFormat="1" x14ac:dyDescent="0.25">
      <c r="A34" s="36" t="s">
        <v>57</v>
      </c>
      <c r="B34" s="57" t="s">
        <v>10</v>
      </c>
      <c r="C34" s="93"/>
      <c r="D34" s="93">
        <v>149619</v>
      </c>
      <c r="E34" s="77" t="s">
        <v>59</v>
      </c>
      <c r="F34" s="20"/>
    </row>
    <row r="35" spans="1:6" s="2" customFormat="1" ht="15.75" thickBot="1" x14ac:dyDescent="0.3">
      <c r="A35" s="92">
        <v>44653</v>
      </c>
      <c r="B35" s="57"/>
      <c r="C35" s="38"/>
      <c r="D35" s="82">
        <v>34290</v>
      </c>
      <c r="E35" s="77" t="s">
        <v>58</v>
      </c>
      <c r="F35" s="20"/>
    </row>
    <row r="36" spans="1:6" s="2" customFormat="1" ht="15.75" thickBot="1" x14ac:dyDescent="0.3">
      <c r="A36" s="101" t="s">
        <v>50</v>
      </c>
      <c r="B36" s="102"/>
      <c r="C36" s="82"/>
      <c r="D36" s="106">
        <f>SUM(D34:D35)</f>
        <v>183909</v>
      </c>
      <c r="E36" s="103"/>
      <c r="F36" s="30"/>
    </row>
    <row r="37" spans="1:6" s="2" customFormat="1" x14ac:dyDescent="0.25">
      <c r="A37" s="31" t="s">
        <v>60</v>
      </c>
      <c r="B37" s="56" t="s">
        <v>10</v>
      </c>
      <c r="C37" s="99"/>
      <c r="D37" s="100">
        <v>60000</v>
      </c>
      <c r="E37" s="80" t="s">
        <v>61</v>
      </c>
      <c r="F37" s="1"/>
    </row>
    <row r="38" spans="1:6" s="2" customFormat="1" ht="15.75" thickBot="1" x14ac:dyDescent="0.3">
      <c r="A38" s="94" t="s">
        <v>51</v>
      </c>
      <c r="B38" s="95"/>
      <c r="C38" s="107"/>
      <c r="D38" s="108">
        <f>SUM(D37)</f>
        <v>60000</v>
      </c>
      <c r="E38" s="97"/>
      <c r="F38" s="98"/>
    </row>
    <row r="39" spans="1:6" s="2" customFormat="1" x14ac:dyDescent="0.25">
      <c r="A39" s="36" t="s">
        <v>62</v>
      </c>
      <c r="B39" s="57" t="s">
        <v>7</v>
      </c>
      <c r="C39" s="93"/>
      <c r="D39" s="93">
        <v>13605</v>
      </c>
      <c r="E39" s="77" t="s">
        <v>63</v>
      </c>
      <c r="F39" s="20"/>
    </row>
    <row r="40" spans="1:6" s="2" customFormat="1" x14ac:dyDescent="0.25">
      <c r="A40" s="36"/>
      <c r="B40" s="57" t="s">
        <v>7</v>
      </c>
      <c r="C40" s="93"/>
      <c r="D40" s="86">
        <v>6400</v>
      </c>
      <c r="E40" s="77" t="s">
        <v>64</v>
      </c>
      <c r="F40" s="20"/>
    </row>
    <row r="41" spans="1:6" s="2" customFormat="1" ht="15.75" thickBot="1" x14ac:dyDescent="0.3">
      <c r="A41" s="118"/>
      <c r="B41" s="119"/>
      <c r="C41" s="122"/>
      <c r="D41" s="82">
        <v>200000</v>
      </c>
      <c r="E41" s="120" t="s">
        <v>71</v>
      </c>
      <c r="F41" s="121"/>
    </row>
    <row r="42" spans="1:6" s="2" customFormat="1" x14ac:dyDescent="0.25">
      <c r="A42" s="123" t="s">
        <v>52</v>
      </c>
      <c r="B42" s="124"/>
      <c r="C42" s="86"/>
      <c r="D42" s="125">
        <f>SUM(D39:D41)</f>
        <v>220005</v>
      </c>
      <c r="E42" s="126"/>
      <c r="F42" s="127"/>
    </row>
    <row r="43" spans="1:6" s="2" customFormat="1" ht="15.75" thickBot="1" x14ac:dyDescent="0.3">
      <c r="A43" s="128" t="s">
        <v>66</v>
      </c>
      <c r="B43" s="128" t="s">
        <v>10</v>
      </c>
      <c r="C43" s="129"/>
      <c r="D43" s="81">
        <v>125722</v>
      </c>
      <c r="E43" s="131" t="s">
        <v>67</v>
      </c>
      <c r="F43" s="130"/>
    </row>
    <row r="44" spans="1:6" s="2" customFormat="1" ht="15.75" thickBot="1" x14ac:dyDescent="0.3">
      <c r="A44" s="132" t="s">
        <v>47</v>
      </c>
      <c r="B44" s="133"/>
      <c r="C44" s="107"/>
      <c r="D44" s="135">
        <f>D43</f>
        <v>125722</v>
      </c>
      <c r="E44" s="134"/>
      <c r="F44" s="81"/>
    </row>
    <row r="45" spans="1:6" s="2" customFormat="1" x14ac:dyDescent="0.25">
      <c r="A45" s="36" t="s">
        <v>45</v>
      </c>
      <c r="B45" s="57" t="s">
        <v>10</v>
      </c>
      <c r="C45" s="93"/>
      <c r="D45" s="109">
        <v>100000</v>
      </c>
      <c r="E45" s="77" t="s">
        <v>46</v>
      </c>
      <c r="F45" s="20"/>
    </row>
    <row r="46" spans="1:6" s="2" customFormat="1" x14ac:dyDescent="0.25">
      <c r="A46" s="36"/>
      <c r="B46" s="57" t="s">
        <v>7</v>
      </c>
      <c r="C46" s="110"/>
      <c r="D46" s="38">
        <v>6807</v>
      </c>
      <c r="E46" s="77" t="s">
        <v>4</v>
      </c>
      <c r="F46" s="20"/>
    </row>
    <row r="47" spans="1:6" s="2" customFormat="1" ht="15.75" thickBot="1" x14ac:dyDescent="0.3">
      <c r="A47" s="36"/>
      <c r="B47" s="57" t="s">
        <v>7</v>
      </c>
      <c r="C47" s="38"/>
      <c r="D47" s="82">
        <v>1619</v>
      </c>
      <c r="E47" s="77" t="s">
        <v>68</v>
      </c>
      <c r="F47" s="20"/>
    </row>
    <row r="48" spans="1:6" s="2" customFormat="1" ht="15.75" thickBot="1" x14ac:dyDescent="0.3">
      <c r="A48" s="101" t="s">
        <v>48</v>
      </c>
      <c r="B48" s="102"/>
      <c r="C48" s="82"/>
      <c r="D48" s="106">
        <f>SUM(D45:D47)</f>
        <v>108426</v>
      </c>
      <c r="E48" s="111"/>
      <c r="F48" s="30"/>
    </row>
    <row r="49" spans="1:6" ht="15.75" thickBot="1" x14ac:dyDescent="0.3">
      <c r="A49" s="83" t="s">
        <v>40</v>
      </c>
      <c r="B49" s="84"/>
      <c r="C49" s="78"/>
      <c r="D49" s="79">
        <f>D8+D11+D14+D18+D20+D22+D24+D26+D28+D31+D33+D36+D38+D42+D44+D48</f>
        <v>1329659</v>
      </c>
      <c r="E49" s="85"/>
      <c r="F49" s="78"/>
    </row>
    <row r="50" spans="1:6" ht="15.75" thickBot="1" x14ac:dyDescent="0.3">
      <c r="A50" s="136" t="s">
        <v>75</v>
      </c>
      <c r="B50" s="136"/>
      <c r="C50" s="142">
        <v>1360000</v>
      </c>
      <c r="D50" s="142"/>
      <c r="E50" s="35"/>
      <c r="F50" s="34"/>
    </row>
    <row r="51" spans="1:6" ht="15.75" thickBot="1" x14ac:dyDescent="0.3">
      <c r="A51" s="39" t="s">
        <v>73</v>
      </c>
      <c r="B51" s="34"/>
      <c r="C51" s="140">
        <v>1329659</v>
      </c>
      <c r="D51" s="141"/>
      <c r="E51" s="137"/>
      <c r="F51" s="137"/>
    </row>
    <row r="52" spans="1:6" ht="15.75" thickBot="1" x14ac:dyDescent="0.3">
      <c r="A52" s="136" t="s">
        <v>74</v>
      </c>
      <c r="B52" s="136"/>
      <c r="C52" s="142">
        <f>C50-C51</f>
        <v>30341</v>
      </c>
      <c r="D52" s="142"/>
      <c r="E52" s="137"/>
      <c r="F52" s="137"/>
    </row>
    <row r="57" spans="1:6" x14ac:dyDescent="0.25">
      <c r="A57" s="138"/>
      <c r="B57" s="139"/>
      <c r="C57" s="143"/>
      <c r="D57" s="143"/>
    </row>
    <row r="59" spans="1:6" x14ac:dyDescent="0.25">
      <c r="E59" t="s">
        <v>42</v>
      </c>
    </row>
    <row r="60" spans="1:6" x14ac:dyDescent="0.25">
      <c r="E60" t="s">
        <v>43</v>
      </c>
    </row>
    <row r="61" spans="1:6" x14ac:dyDescent="0.25">
      <c r="E61" t="s">
        <v>44</v>
      </c>
    </row>
  </sheetData>
  <mergeCells count="11">
    <mergeCell ref="C51:D51"/>
    <mergeCell ref="C52:D52"/>
    <mergeCell ref="C57:D57"/>
    <mergeCell ref="A1:F1"/>
    <mergeCell ref="A3:A4"/>
    <mergeCell ref="C50:D50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topLeftCell="A40" workbookViewId="0">
      <selection sqref="A1:F50"/>
    </sheetView>
  </sheetViews>
  <sheetFormatPr defaultRowHeight="15" x14ac:dyDescent="0.25"/>
  <cols>
    <col min="1" max="1" width="60.5703125" bestFit="1" customWidth="1"/>
    <col min="2" max="2" width="11.28515625" bestFit="1" customWidth="1"/>
    <col min="3" max="3" width="12.140625" customWidth="1"/>
    <col min="4" max="4" width="11" bestFit="1" customWidth="1"/>
    <col min="5" max="5" width="21.140625" customWidth="1"/>
    <col min="6" max="6" width="11.85546875" bestFit="1" customWidth="1"/>
  </cols>
  <sheetData>
    <row r="1" spans="1:6" ht="19.5" thickBot="1" x14ac:dyDescent="0.3">
      <c r="A1" s="144" t="s">
        <v>77</v>
      </c>
      <c r="B1" s="144"/>
      <c r="C1" s="144"/>
      <c r="D1" s="144"/>
      <c r="E1" s="144"/>
      <c r="F1" s="144"/>
    </row>
    <row r="2" spans="1:6" ht="126.75" thickBot="1" x14ac:dyDescent="0.3">
      <c r="A2" s="40" t="s">
        <v>78</v>
      </c>
      <c r="B2" s="147" t="s">
        <v>3</v>
      </c>
      <c r="C2" s="150" t="s">
        <v>38</v>
      </c>
      <c r="D2" s="147" t="s">
        <v>39</v>
      </c>
      <c r="E2" s="153" t="s">
        <v>0</v>
      </c>
      <c r="F2" s="156" t="s">
        <v>1</v>
      </c>
    </row>
    <row r="3" spans="1:6" x14ac:dyDescent="0.25">
      <c r="A3" s="145" t="s">
        <v>79</v>
      </c>
      <c r="B3" s="148"/>
      <c r="C3" s="151"/>
      <c r="D3" s="148"/>
      <c r="E3" s="154"/>
      <c r="F3" s="157"/>
    </row>
    <row r="4" spans="1:6" ht="15.75" thickBot="1" x14ac:dyDescent="0.3">
      <c r="A4" s="146"/>
      <c r="B4" s="149"/>
      <c r="C4" s="152"/>
      <c r="D4" s="149"/>
      <c r="E4" s="155"/>
      <c r="F4" s="158"/>
    </row>
    <row r="5" spans="1:6" ht="15.75" x14ac:dyDescent="0.25">
      <c r="A5" s="159" t="s">
        <v>80</v>
      </c>
      <c r="B5" s="46"/>
      <c r="C5" s="70"/>
      <c r="D5" s="160">
        <v>0</v>
      </c>
      <c r="E5" s="25"/>
      <c r="F5" s="20"/>
    </row>
    <row r="6" spans="1:6" ht="60" x14ac:dyDescent="0.25">
      <c r="A6" s="4" t="s">
        <v>81</v>
      </c>
      <c r="B6" s="47" t="s">
        <v>10</v>
      </c>
      <c r="C6" s="161"/>
      <c r="D6" s="162">
        <v>70000</v>
      </c>
      <c r="E6" s="163" t="s">
        <v>82</v>
      </c>
      <c r="F6" s="6"/>
    </row>
    <row r="7" spans="1:6" ht="15.75" thickBot="1" x14ac:dyDescent="0.3">
      <c r="A7" s="7" t="s">
        <v>83</v>
      </c>
      <c r="B7" s="48"/>
      <c r="C7" s="74"/>
      <c r="D7" s="61">
        <f>SUM(D6:D6)</f>
        <v>70000</v>
      </c>
      <c r="E7" s="8"/>
      <c r="F7" s="9"/>
    </row>
    <row r="8" spans="1:6" ht="45" x14ac:dyDescent="0.25">
      <c r="A8" s="18" t="s">
        <v>84</v>
      </c>
      <c r="B8" s="49" t="s">
        <v>10</v>
      </c>
      <c r="C8" s="73"/>
      <c r="D8" s="37">
        <v>60000</v>
      </c>
      <c r="E8" s="19" t="s">
        <v>85</v>
      </c>
      <c r="F8" s="20"/>
    </row>
    <row r="9" spans="1:6" ht="45.75" thickBot="1" x14ac:dyDescent="0.3">
      <c r="A9" s="24"/>
      <c r="B9" s="42" t="s">
        <v>7</v>
      </c>
      <c r="C9" s="69"/>
      <c r="D9" s="62">
        <v>50000</v>
      </c>
      <c r="E9" s="25" t="s">
        <v>86</v>
      </c>
      <c r="F9" s="26"/>
    </row>
    <row r="10" spans="1:6" ht="16.5" thickBot="1" x14ac:dyDescent="0.3">
      <c r="A10" s="164" t="s">
        <v>87</v>
      </c>
      <c r="B10" s="50"/>
      <c r="C10" s="75"/>
      <c r="D10" s="63">
        <f>SUM(D8:D9)</f>
        <v>110000</v>
      </c>
      <c r="E10" s="22"/>
      <c r="F10" s="23"/>
    </row>
    <row r="11" spans="1:6" ht="16.5" thickBot="1" x14ac:dyDescent="0.3">
      <c r="A11" s="165" t="s">
        <v>88</v>
      </c>
      <c r="B11" s="166"/>
      <c r="C11" s="167"/>
      <c r="D11" s="168">
        <v>0</v>
      </c>
      <c r="E11" s="169"/>
      <c r="F11" s="168"/>
    </row>
    <row r="12" spans="1:6" ht="15.75" thickBot="1" x14ac:dyDescent="0.3">
      <c r="A12" s="170" t="s">
        <v>89</v>
      </c>
      <c r="B12" s="171"/>
      <c r="C12" s="172"/>
      <c r="D12" s="173">
        <v>0</v>
      </c>
      <c r="E12" s="174"/>
      <c r="F12" s="175"/>
    </row>
    <row r="13" spans="1:6" ht="60.75" thickBot="1" x14ac:dyDescent="0.3">
      <c r="A13" s="18" t="s">
        <v>90</v>
      </c>
      <c r="B13" s="49" t="s">
        <v>10</v>
      </c>
      <c r="C13" s="73"/>
      <c r="D13" s="64">
        <v>188000</v>
      </c>
      <c r="E13" s="19" t="s">
        <v>91</v>
      </c>
      <c r="F13" s="20"/>
    </row>
    <row r="14" spans="1:6" ht="15.75" thickBot="1" x14ac:dyDescent="0.3">
      <c r="A14" s="21" t="s">
        <v>92</v>
      </c>
      <c r="B14" s="53"/>
      <c r="C14" s="76"/>
      <c r="D14" s="63">
        <f>D13</f>
        <v>188000</v>
      </c>
      <c r="E14" s="22"/>
      <c r="F14" s="23"/>
    </row>
    <row r="15" spans="1:6" ht="90" x14ac:dyDescent="0.25">
      <c r="A15" s="4" t="s">
        <v>93</v>
      </c>
      <c r="B15" s="176" t="s">
        <v>13</v>
      </c>
      <c r="C15" s="177"/>
      <c r="D15" s="178">
        <v>42949</v>
      </c>
      <c r="E15" s="179" t="s">
        <v>94</v>
      </c>
      <c r="F15" s="6"/>
    </row>
    <row r="16" spans="1:6" ht="45.75" thickBot="1" x14ac:dyDescent="0.3">
      <c r="A16" s="112" t="s">
        <v>95</v>
      </c>
      <c r="B16" s="113" t="s">
        <v>10</v>
      </c>
      <c r="C16" s="180"/>
      <c r="D16" s="107">
        <v>30000</v>
      </c>
      <c r="E16" s="181" t="s">
        <v>96</v>
      </c>
      <c r="F16" s="117"/>
    </row>
    <row r="17" spans="1:6" ht="15.75" thickBot="1" x14ac:dyDescent="0.3">
      <c r="A17" s="7" t="s">
        <v>97</v>
      </c>
      <c r="B17" s="48"/>
      <c r="C17" s="74"/>
      <c r="D17" s="66">
        <f>SUM(D15:D16)</f>
        <v>72949</v>
      </c>
      <c r="E17" s="8"/>
      <c r="F17" s="9"/>
    </row>
    <row r="18" spans="1:6" ht="60.75" thickBot="1" x14ac:dyDescent="0.3">
      <c r="A18" s="18" t="s">
        <v>98</v>
      </c>
      <c r="B18" s="49" t="s">
        <v>10</v>
      </c>
      <c r="C18" s="73"/>
      <c r="D18" s="67">
        <v>85000</v>
      </c>
      <c r="E18" s="19" t="s">
        <v>99</v>
      </c>
      <c r="F18" s="20"/>
    </row>
    <row r="19" spans="1:6" ht="15.75" thickBot="1" x14ac:dyDescent="0.3">
      <c r="A19" s="21" t="s">
        <v>100</v>
      </c>
      <c r="B19" s="53"/>
      <c r="C19" s="76"/>
      <c r="D19" s="63">
        <f>D18</f>
        <v>85000</v>
      </c>
      <c r="E19" s="22"/>
      <c r="F19" s="23"/>
    </row>
    <row r="20" spans="1:6" ht="60.75" thickBot="1" x14ac:dyDescent="0.3">
      <c r="A20" s="4" t="s">
        <v>101</v>
      </c>
      <c r="B20" s="47" t="s">
        <v>10</v>
      </c>
      <c r="C20" s="71"/>
      <c r="D20" s="65">
        <v>60000</v>
      </c>
      <c r="E20" s="5" t="s">
        <v>102</v>
      </c>
      <c r="F20" s="6"/>
    </row>
    <row r="21" spans="1:6" ht="15.75" thickBot="1" x14ac:dyDescent="0.3">
      <c r="A21" s="7" t="s">
        <v>103</v>
      </c>
      <c r="B21" s="48"/>
      <c r="C21" s="74"/>
      <c r="D21" s="61">
        <f>D20</f>
        <v>60000</v>
      </c>
      <c r="E21" s="8"/>
      <c r="F21" s="9"/>
    </row>
    <row r="22" spans="1:6" ht="90.75" thickBot="1" x14ac:dyDescent="0.3">
      <c r="A22" s="182" t="s">
        <v>104</v>
      </c>
      <c r="B22" s="183"/>
      <c r="C22" s="184"/>
      <c r="D22" s="185">
        <v>0</v>
      </c>
      <c r="E22" s="186" t="s">
        <v>105</v>
      </c>
      <c r="F22" s="187"/>
    </row>
    <row r="23" spans="1:6" ht="30.75" thickBot="1" x14ac:dyDescent="0.3">
      <c r="A23" s="4" t="s">
        <v>106</v>
      </c>
      <c r="B23" s="47" t="s">
        <v>10</v>
      </c>
      <c r="C23" s="71"/>
      <c r="D23" s="188">
        <v>100000</v>
      </c>
      <c r="E23" s="5" t="s">
        <v>107</v>
      </c>
      <c r="F23" s="6"/>
    </row>
    <row r="24" spans="1:6" ht="15.75" thickBot="1" x14ac:dyDescent="0.3">
      <c r="A24" s="7" t="s">
        <v>108</v>
      </c>
      <c r="B24" s="48"/>
      <c r="C24" s="74"/>
      <c r="D24" s="66">
        <f>D23</f>
        <v>100000</v>
      </c>
      <c r="E24" s="8"/>
      <c r="F24" s="9"/>
    </row>
    <row r="25" spans="1:6" ht="105.75" thickBot="1" x14ac:dyDescent="0.3">
      <c r="A25" s="18" t="s">
        <v>109</v>
      </c>
      <c r="B25" s="49"/>
      <c r="C25" s="73"/>
      <c r="D25" s="189">
        <v>280000</v>
      </c>
      <c r="E25" s="19" t="s">
        <v>110</v>
      </c>
      <c r="F25" s="20"/>
    </row>
    <row r="26" spans="1:6" ht="15.75" thickBot="1" x14ac:dyDescent="0.3">
      <c r="A26" s="32" t="s">
        <v>111</v>
      </c>
      <c r="B26" s="55"/>
      <c r="C26" s="76"/>
      <c r="D26" s="63">
        <v>280000</v>
      </c>
      <c r="E26" s="22"/>
      <c r="F26" s="23"/>
    </row>
    <row r="27" spans="1:6" ht="60" x14ac:dyDescent="0.25">
      <c r="A27" s="190" t="s">
        <v>112</v>
      </c>
      <c r="B27" s="190" t="s">
        <v>7</v>
      </c>
      <c r="C27" s="191"/>
      <c r="D27" s="93">
        <v>6000</v>
      </c>
      <c r="E27" s="77" t="s">
        <v>113</v>
      </c>
      <c r="F27" s="192"/>
    </row>
    <row r="28" spans="1:6" ht="60" x14ac:dyDescent="0.25">
      <c r="A28" s="193"/>
      <c r="B28" s="193" t="s">
        <v>7</v>
      </c>
      <c r="C28" s="194"/>
      <c r="D28" s="38">
        <v>32724</v>
      </c>
      <c r="E28" s="25" t="s">
        <v>114</v>
      </c>
      <c r="F28" s="195"/>
    </row>
    <row r="29" spans="1:6" ht="105" x14ac:dyDescent="0.25">
      <c r="A29" s="193"/>
      <c r="B29" s="193" t="s">
        <v>10</v>
      </c>
      <c r="C29" s="194"/>
      <c r="D29" s="38">
        <v>60000</v>
      </c>
      <c r="E29" s="25" t="s">
        <v>115</v>
      </c>
      <c r="F29" s="195"/>
    </row>
    <row r="30" spans="1:6" ht="15.75" thickBot="1" x14ac:dyDescent="0.3">
      <c r="A30" s="196" t="s">
        <v>116</v>
      </c>
      <c r="B30" s="196"/>
      <c r="C30" s="197"/>
      <c r="D30" s="63">
        <f>SUM(D27:D29)</f>
        <v>98724</v>
      </c>
      <c r="E30" s="22"/>
      <c r="F30" s="198"/>
    </row>
    <row r="31" spans="1:6" ht="75.75" thickBot="1" x14ac:dyDescent="0.3">
      <c r="A31" s="31" t="s">
        <v>117</v>
      </c>
      <c r="B31" s="56"/>
      <c r="C31" s="104"/>
      <c r="D31" s="199">
        <v>40000</v>
      </c>
      <c r="E31" s="80" t="s">
        <v>118</v>
      </c>
      <c r="F31" s="1"/>
    </row>
    <row r="32" spans="1:6" ht="15.75" thickBot="1" x14ac:dyDescent="0.3">
      <c r="A32" s="94" t="s">
        <v>119</v>
      </c>
      <c r="B32" s="95"/>
      <c r="C32" s="96"/>
      <c r="D32" s="135">
        <f>SUM(D31)</f>
        <v>40000</v>
      </c>
      <c r="E32" s="97"/>
      <c r="F32" s="98"/>
    </row>
    <row r="33" spans="1:6" x14ac:dyDescent="0.25">
      <c r="A33" s="36" t="s">
        <v>120</v>
      </c>
      <c r="B33" s="57" t="s">
        <v>10</v>
      </c>
      <c r="C33" s="93"/>
      <c r="D33" s="93">
        <v>100000</v>
      </c>
      <c r="E33" s="200" t="s">
        <v>121</v>
      </c>
      <c r="F33" s="20"/>
    </row>
    <row r="34" spans="1:6" ht="15.75" thickBot="1" x14ac:dyDescent="0.3">
      <c r="A34" s="101" t="s">
        <v>122</v>
      </c>
      <c r="B34" s="102"/>
      <c r="C34" s="82"/>
      <c r="D34" s="106">
        <f>SUM(D33:D33)</f>
        <v>100000</v>
      </c>
      <c r="E34" s="103"/>
      <c r="F34" s="30"/>
    </row>
    <row r="35" spans="1:6" ht="60.75" thickBot="1" x14ac:dyDescent="0.3">
      <c r="A35" s="31" t="s">
        <v>123</v>
      </c>
      <c r="B35" s="56" t="s">
        <v>10</v>
      </c>
      <c r="C35" s="99"/>
      <c r="D35" s="201">
        <v>60000</v>
      </c>
      <c r="E35" s="80" t="s">
        <v>124</v>
      </c>
      <c r="F35" s="1"/>
    </row>
    <row r="36" spans="1:6" x14ac:dyDescent="0.25">
      <c r="A36" s="202" t="s">
        <v>125</v>
      </c>
      <c r="B36" s="203"/>
      <c r="C36" s="129"/>
      <c r="D36" s="204">
        <f>SUM(D35)</f>
        <v>60000</v>
      </c>
      <c r="E36" s="205"/>
      <c r="F36" s="206"/>
    </row>
    <row r="37" spans="1:6" ht="60" x14ac:dyDescent="0.25">
      <c r="A37" s="207" t="s">
        <v>126</v>
      </c>
      <c r="B37" s="208" t="s">
        <v>10</v>
      </c>
      <c r="C37" s="38"/>
      <c r="D37" s="38">
        <v>100000</v>
      </c>
      <c r="E37" s="25" t="s">
        <v>127</v>
      </c>
      <c r="F37" s="38"/>
    </row>
    <row r="38" spans="1:6" x14ac:dyDescent="0.25">
      <c r="A38" s="209" t="s">
        <v>128</v>
      </c>
      <c r="B38" s="208"/>
      <c r="C38" s="38"/>
      <c r="D38" s="195">
        <f>SUM(D37)</f>
        <v>100000</v>
      </c>
      <c r="E38" s="210"/>
      <c r="F38" s="38"/>
    </row>
    <row r="39" spans="1:6" ht="60" x14ac:dyDescent="0.25">
      <c r="A39" s="211">
        <v>44814</v>
      </c>
      <c r="B39" s="212" t="s">
        <v>10</v>
      </c>
      <c r="C39" s="213"/>
      <c r="D39" s="214">
        <v>50000</v>
      </c>
      <c r="E39" s="215" t="s">
        <v>129</v>
      </c>
      <c r="F39" s="214"/>
    </row>
    <row r="40" spans="1:6" x14ac:dyDescent="0.25">
      <c r="A40" s="216" t="s">
        <v>130</v>
      </c>
      <c r="B40" s="212"/>
      <c r="C40" s="213"/>
      <c r="D40" s="217">
        <f>SUM(D39)</f>
        <v>50000</v>
      </c>
      <c r="E40" s="218"/>
      <c r="F40" s="214"/>
    </row>
    <row r="41" spans="1:6" ht="75" x14ac:dyDescent="0.25">
      <c r="A41" s="36" t="s">
        <v>131</v>
      </c>
      <c r="B41" s="57" t="s">
        <v>10</v>
      </c>
      <c r="C41" s="93"/>
      <c r="D41" s="93">
        <v>125000</v>
      </c>
      <c r="E41" s="77" t="s">
        <v>132</v>
      </c>
      <c r="F41" s="20"/>
    </row>
    <row r="42" spans="1:6" ht="15.75" thickBot="1" x14ac:dyDescent="0.3">
      <c r="A42" s="101" t="s">
        <v>133</v>
      </c>
      <c r="B42" s="102"/>
      <c r="C42" s="82"/>
      <c r="D42" s="106">
        <f>SUM(D41:D41)</f>
        <v>125000</v>
      </c>
      <c r="E42" s="103"/>
      <c r="F42" s="30"/>
    </row>
    <row r="43" spans="1:6" ht="105" x14ac:dyDescent="0.25">
      <c r="A43" s="219" t="s">
        <v>134</v>
      </c>
      <c r="B43" s="220" t="s">
        <v>7</v>
      </c>
      <c r="C43" s="99"/>
      <c r="D43" s="221">
        <v>6150</v>
      </c>
      <c r="E43" s="222" t="s">
        <v>135</v>
      </c>
      <c r="F43" s="100"/>
    </row>
    <row r="44" spans="1:6" ht="105" x14ac:dyDescent="0.25">
      <c r="A44" s="223"/>
      <c r="B44" s="220" t="s">
        <v>7</v>
      </c>
      <c r="C44" s="213"/>
      <c r="D44" s="221">
        <v>16120</v>
      </c>
      <c r="E44" s="222" t="s">
        <v>135</v>
      </c>
      <c r="F44" s="214"/>
    </row>
    <row r="45" spans="1:6" ht="105" x14ac:dyDescent="0.25">
      <c r="A45" s="223"/>
      <c r="B45" s="220" t="s">
        <v>7</v>
      </c>
      <c r="C45" s="213"/>
      <c r="D45" s="224">
        <v>7050</v>
      </c>
      <c r="E45" s="222" t="s">
        <v>135</v>
      </c>
      <c r="F45" s="214"/>
    </row>
    <row r="46" spans="1:6" ht="15.75" thickBot="1" x14ac:dyDescent="0.3">
      <c r="A46" s="225" t="s">
        <v>136</v>
      </c>
      <c r="B46" s="226"/>
      <c r="C46" s="227"/>
      <c r="D46" s="135">
        <f>SUM(D43:D45)</f>
        <v>29320</v>
      </c>
      <c r="E46" s="228"/>
      <c r="F46" s="199"/>
    </row>
    <row r="47" spans="1:6" ht="15.75" thickBot="1" x14ac:dyDescent="0.3">
      <c r="A47" s="229" t="s">
        <v>40</v>
      </c>
      <c r="B47" s="230"/>
      <c r="C47" s="231"/>
      <c r="D47" s="232">
        <f>D5+D7+D10+D11+D12+D14+D17+D19+D21+D22+D24+D26+D30+D32+D34+D36+D38+D40+D42+D46</f>
        <v>1568993</v>
      </c>
      <c r="E47" s="233"/>
      <c r="F47" s="231"/>
    </row>
    <row r="48" spans="1:6" ht="15.75" thickBot="1" x14ac:dyDescent="0.3">
      <c r="A48" s="39" t="s">
        <v>137</v>
      </c>
      <c r="B48" s="34"/>
      <c r="C48" s="234">
        <v>1569659</v>
      </c>
      <c r="D48" s="141"/>
      <c r="E48" s="235" t="s">
        <v>138</v>
      </c>
      <c r="F48" s="236"/>
    </row>
    <row r="49" spans="1:6" ht="15.75" thickBot="1" x14ac:dyDescent="0.3">
      <c r="A49" s="136" t="s">
        <v>139</v>
      </c>
      <c r="B49" s="137"/>
      <c r="C49" s="237">
        <v>1568993</v>
      </c>
      <c r="D49" s="238"/>
      <c r="E49" s="239"/>
      <c r="F49" s="240"/>
    </row>
    <row r="50" spans="1:6" ht="15.75" thickBot="1" x14ac:dyDescent="0.3">
      <c r="A50" s="136" t="s">
        <v>74</v>
      </c>
      <c r="B50" s="137"/>
      <c r="C50" s="237">
        <f>C48-C49</f>
        <v>666</v>
      </c>
      <c r="D50" s="238"/>
      <c r="E50" s="241"/>
      <c r="F50" s="242"/>
    </row>
  </sheetData>
  <mergeCells count="11">
    <mergeCell ref="C48:D48"/>
    <mergeCell ref="E48:F50"/>
    <mergeCell ref="C49:D49"/>
    <mergeCell ref="C50:D50"/>
    <mergeCell ref="A1:F1"/>
    <mergeCell ref="B2:B4"/>
    <mergeCell ref="C2:C4"/>
    <mergeCell ref="D2:D4"/>
    <mergeCell ref="E2:E4"/>
    <mergeCell ref="F2:F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tabSelected="1" workbookViewId="0">
      <selection activeCell="H5" sqref="H5"/>
    </sheetView>
  </sheetViews>
  <sheetFormatPr defaultRowHeight="15" x14ac:dyDescent="0.25"/>
  <cols>
    <col min="1" max="1" width="52" bestFit="1" customWidth="1"/>
    <col min="2" max="2" width="11.28515625" bestFit="1" customWidth="1"/>
    <col min="3" max="3" width="13" customWidth="1"/>
    <col min="4" max="4" width="11" bestFit="1" customWidth="1"/>
    <col min="5" max="5" width="48.28515625" bestFit="1" customWidth="1"/>
  </cols>
  <sheetData>
    <row r="1" spans="1:5" ht="19.5" thickBot="1" x14ac:dyDescent="0.3">
      <c r="A1" s="144" t="s">
        <v>140</v>
      </c>
      <c r="B1" s="144"/>
      <c r="C1" s="144"/>
      <c r="D1" s="144"/>
      <c r="E1" s="144"/>
    </row>
    <row r="2" spans="1:5" ht="126.75" thickBot="1" x14ac:dyDescent="0.3">
      <c r="A2" s="40" t="s">
        <v>141</v>
      </c>
      <c r="B2" s="147" t="s">
        <v>3</v>
      </c>
      <c r="C2" s="150" t="s">
        <v>38</v>
      </c>
      <c r="D2" s="147" t="s">
        <v>39</v>
      </c>
      <c r="E2" s="153" t="s">
        <v>0</v>
      </c>
    </row>
    <row r="3" spans="1:5" x14ac:dyDescent="0.25">
      <c r="A3" s="145" t="s">
        <v>142</v>
      </c>
      <c r="B3" s="148"/>
      <c r="C3" s="151"/>
      <c r="D3" s="148"/>
      <c r="E3" s="154"/>
    </row>
    <row r="4" spans="1:5" x14ac:dyDescent="0.25">
      <c r="A4" s="243"/>
      <c r="B4" s="148"/>
      <c r="C4" s="151"/>
      <c r="D4" s="148"/>
      <c r="E4" s="154"/>
    </row>
    <row r="5" spans="1:5" ht="135.75" thickBot="1" x14ac:dyDescent="0.3">
      <c r="A5" s="244" t="s">
        <v>143</v>
      </c>
      <c r="B5" s="245"/>
      <c r="C5" s="246"/>
      <c r="D5" s="247">
        <v>0</v>
      </c>
      <c r="E5" s="244" t="s">
        <v>144</v>
      </c>
    </row>
    <row r="6" spans="1:5" ht="45.75" thickBot="1" x14ac:dyDescent="0.3">
      <c r="A6" s="248" t="s">
        <v>145</v>
      </c>
      <c r="B6" s="249"/>
      <c r="C6" s="250"/>
      <c r="D6" s="251">
        <v>0</v>
      </c>
      <c r="E6" s="249"/>
    </row>
    <row r="7" spans="1:5" ht="120.75" thickBot="1" x14ac:dyDescent="0.3">
      <c r="A7" s="252" t="s">
        <v>146</v>
      </c>
      <c r="B7" s="253" t="s">
        <v>10</v>
      </c>
      <c r="C7" s="254"/>
      <c r="D7" s="255">
        <v>75000</v>
      </c>
      <c r="E7" s="256" t="s">
        <v>147</v>
      </c>
    </row>
    <row r="8" spans="1:5" ht="60.75" thickBot="1" x14ac:dyDescent="0.3">
      <c r="A8" s="257" t="s">
        <v>148</v>
      </c>
      <c r="B8" s="258"/>
      <c r="C8" s="259"/>
      <c r="D8" s="260">
        <v>75000</v>
      </c>
      <c r="E8" s="258"/>
    </row>
    <row r="9" spans="1:5" ht="45" x14ac:dyDescent="0.25">
      <c r="A9" s="18" t="s">
        <v>149</v>
      </c>
      <c r="B9" s="49" t="s">
        <v>10</v>
      </c>
      <c r="C9" s="73"/>
      <c r="D9" s="37">
        <v>115000</v>
      </c>
      <c r="E9" s="19" t="s">
        <v>150</v>
      </c>
    </row>
    <row r="10" spans="1:5" ht="75" x14ac:dyDescent="0.25">
      <c r="A10" s="261"/>
      <c r="B10" s="261" t="s">
        <v>10</v>
      </c>
      <c r="C10" s="69"/>
      <c r="D10" s="38">
        <v>80000</v>
      </c>
      <c r="E10" s="25" t="s">
        <v>151</v>
      </c>
    </row>
    <row r="11" spans="1:5" ht="45" x14ac:dyDescent="0.25">
      <c r="A11" s="261"/>
      <c r="B11" s="261" t="s">
        <v>7</v>
      </c>
      <c r="C11" s="69"/>
      <c r="D11" s="38">
        <v>1735</v>
      </c>
      <c r="E11" s="25" t="s">
        <v>152</v>
      </c>
    </row>
    <row r="12" spans="1:5" ht="16.5" thickBot="1" x14ac:dyDescent="0.3">
      <c r="A12" s="262" t="s">
        <v>153</v>
      </c>
      <c r="B12" s="263"/>
      <c r="C12" s="264"/>
      <c r="D12" s="106">
        <f>D9+D10+D11</f>
        <v>196735</v>
      </c>
      <c r="E12" s="265"/>
    </row>
    <row r="13" spans="1:5" ht="105" x14ac:dyDescent="0.25">
      <c r="A13" s="266" t="s">
        <v>154</v>
      </c>
      <c r="B13" s="267" t="s">
        <v>10</v>
      </c>
      <c r="C13" s="268"/>
      <c r="D13" s="178">
        <v>55000</v>
      </c>
      <c r="E13" s="269" t="s">
        <v>155</v>
      </c>
    </row>
    <row r="14" spans="1:5" ht="75.75" thickBot="1" x14ac:dyDescent="0.3">
      <c r="A14" s="270"/>
      <c r="B14" s="271" t="s">
        <v>7</v>
      </c>
      <c r="C14" s="272"/>
      <c r="D14" s="273">
        <v>3082</v>
      </c>
      <c r="E14" s="274" t="s">
        <v>156</v>
      </c>
    </row>
    <row r="15" spans="1:5" ht="16.5" thickBot="1" x14ac:dyDescent="0.3">
      <c r="A15" s="275" t="s">
        <v>157</v>
      </c>
      <c r="B15" s="276"/>
      <c r="C15" s="277"/>
      <c r="D15" s="278">
        <f>D13+D14</f>
        <v>58082</v>
      </c>
      <c r="E15" s="279"/>
    </row>
    <row r="16" spans="1:5" ht="105.75" thickBot="1" x14ac:dyDescent="0.3">
      <c r="A16" s="280" t="s">
        <v>158</v>
      </c>
      <c r="B16" s="280" t="s">
        <v>10</v>
      </c>
      <c r="C16" s="89"/>
      <c r="D16" s="281">
        <v>0</v>
      </c>
      <c r="E16" s="90" t="s">
        <v>159</v>
      </c>
    </row>
    <row r="17" spans="1:5" ht="15.75" thickBot="1" x14ac:dyDescent="0.3">
      <c r="A17" s="282" t="s">
        <v>160</v>
      </c>
      <c r="B17" s="283"/>
      <c r="C17" s="284"/>
      <c r="D17" s="281">
        <v>0</v>
      </c>
      <c r="E17" s="285"/>
    </row>
    <row r="18" spans="1:5" ht="75.75" thickBot="1" x14ac:dyDescent="0.3">
      <c r="A18" s="286" t="s">
        <v>161</v>
      </c>
      <c r="B18" s="176" t="s">
        <v>10</v>
      </c>
      <c r="C18" s="287"/>
      <c r="D18" s="288">
        <v>100000</v>
      </c>
      <c r="E18" s="289" t="s">
        <v>162</v>
      </c>
    </row>
    <row r="19" spans="1:5" ht="15.75" thickBot="1" x14ac:dyDescent="0.3">
      <c r="A19" s="290" t="s">
        <v>163</v>
      </c>
      <c r="B19" s="291"/>
      <c r="C19" s="292"/>
      <c r="D19" s="293">
        <v>100000</v>
      </c>
      <c r="E19" s="294"/>
    </row>
    <row r="20" spans="1:5" ht="135.75" thickBot="1" x14ac:dyDescent="0.3">
      <c r="A20" s="18" t="s">
        <v>164</v>
      </c>
      <c r="B20" s="49" t="s">
        <v>7</v>
      </c>
      <c r="C20" s="295"/>
      <c r="D20" s="189">
        <v>30468</v>
      </c>
      <c r="E20" s="77" t="s">
        <v>165</v>
      </c>
    </row>
    <row r="21" spans="1:5" ht="15.75" thickBot="1" x14ac:dyDescent="0.3">
      <c r="A21" s="296" t="s">
        <v>166</v>
      </c>
      <c r="B21" s="297"/>
      <c r="C21" s="197"/>
      <c r="D21" s="63">
        <v>30468</v>
      </c>
      <c r="E21" s="265"/>
    </row>
    <row r="22" spans="1:5" ht="90.75" thickBot="1" x14ac:dyDescent="0.3">
      <c r="A22" s="286" t="s">
        <v>167</v>
      </c>
      <c r="B22" s="176" t="s">
        <v>10</v>
      </c>
      <c r="C22" s="287"/>
      <c r="D22" s="298">
        <v>115000</v>
      </c>
      <c r="E22" s="289" t="s">
        <v>168</v>
      </c>
    </row>
    <row r="23" spans="1:5" ht="15.75" thickBot="1" x14ac:dyDescent="0.3">
      <c r="A23" s="290" t="s">
        <v>169</v>
      </c>
      <c r="B23" s="291"/>
      <c r="C23" s="292"/>
      <c r="D23" s="299">
        <v>115000</v>
      </c>
      <c r="E23" s="294"/>
    </row>
    <row r="24" spans="1:5" ht="60" x14ac:dyDescent="0.25">
      <c r="A24" s="18" t="s">
        <v>170</v>
      </c>
      <c r="B24" s="49" t="s">
        <v>10</v>
      </c>
      <c r="C24" s="73"/>
      <c r="D24" s="93">
        <v>42949</v>
      </c>
      <c r="E24" s="19" t="s">
        <v>171</v>
      </c>
    </row>
    <row r="25" spans="1:5" ht="90.75" thickBot="1" x14ac:dyDescent="0.3">
      <c r="A25" s="87"/>
      <c r="B25" s="88" t="s">
        <v>10</v>
      </c>
      <c r="C25" s="89"/>
      <c r="D25" s="64">
        <v>80000</v>
      </c>
      <c r="E25" s="90" t="s">
        <v>172</v>
      </c>
    </row>
    <row r="26" spans="1:5" ht="15.75" thickBot="1" x14ac:dyDescent="0.3">
      <c r="A26" s="21" t="s">
        <v>173</v>
      </c>
      <c r="B26" s="53"/>
      <c r="C26" s="76"/>
      <c r="D26" s="45">
        <f>D24+D25</f>
        <v>122949</v>
      </c>
      <c r="E26" s="22"/>
    </row>
    <row r="27" spans="1:5" ht="150" x14ac:dyDescent="0.25">
      <c r="A27" s="300" t="s">
        <v>174</v>
      </c>
      <c r="B27" s="301" t="s">
        <v>10</v>
      </c>
      <c r="C27" s="302"/>
      <c r="D27" s="303">
        <v>185000</v>
      </c>
      <c r="E27" s="304" t="s">
        <v>175</v>
      </c>
    </row>
    <row r="28" spans="1:5" ht="30" x14ac:dyDescent="0.25">
      <c r="A28" s="305"/>
      <c r="B28" s="306" t="s">
        <v>7</v>
      </c>
      <c r="C28" s="307"/>
      <c r="D28" s="308">
        <v>4495</v>
      </c>
      <c r="E28" s="274" t="s">
        <v>176</v>
      </c>
    </row>
    <row r="29" spans="1:5" ht="30.75" thickBot="1" x14ac:dyDescent="0.3">
      <c r="A29" s="305"/>
      <c r="B29" s="306" t="s">
        <v>7</v>
      </c>
      <c r="C29" s="307"/>
      <c r="D29" s="309">
        <v>4810</v>
      </c>
      <c r="E29" s="274" t="s">
        <v>176</v>
      </c>
    </row>
    <row r="30" spans="1:5" ht="15.75" thickBot="1" x14ac:dyDescent="0.3">
      <c r="A30" s="310" t="s">
        <v>177</v>
      </c>
      <c r="B30" s="311"/>
      <c r="C30" s="312"/>
      <c r="D30" s="299">
        <f>D27+D28+D29</f>
        <v>194305</v>
      </c>
      <c r="E30" s="313"/>
    </row>
    <row r="31" spans="1:5" ht="45" x14ac:dyDescent="0.25">
      <c r="A31" s="18" t="s">
        <v>178</v>
      </c>
      <c r="B31" s="49" t="s">
        <v>7</v>
      </c>
      <c r="C31" s="73"/>
      <c r="D31" s="93">
        <v>5197</v>
      </c>
      <c r="E31" s="19" t="s">
        <v>179</v>
      </c>
    </row>
    <row r="32" spans="1:5" ht="30.75" thickBot="1" x14ac:dyDescent="0.3">
      <c r="A32" s="87"/>
      <c r="B32" s="88" t="s">
        <v>7</v>
      </c>
      <c r="C32" s="89"/>
      <c r="D32" s="82">
        <v>12495</v>
      </c>
      <c r="E32" s="90" t="s">
        <v>176</v>
      </c>
    </row>
    <row r="33" spans="1:5" ht="15.75" thickBot="1" x14ac:dyDescent="0.3">
      <c r="A33" s="21" t="s">
        <v>180</v>
      </c>
      <c r="B33" s="53"/>
      <c r="C33" s="76"/>
      <c r="D33" s="106">
        <f>D31+D32</f>
        <v>17692</v>
      </c>
      <c r="E33" s="22"/>
    </row>
    <row r="34" spans="1:5" ht="75" x14ac:dyDescent="0.25">
      <c r="A34" s="286" t="s">
        <v>181</v>
      </c>
      <c r="B34" s="176" t="s">
        <v>10</v>
      </c>
      <c r="C34" s="287"/>
      <c r="D34" s="178">
        <v>100000</v>
      </c>
      <c r="E34" s="289" t="s">
        <v>182</v>
      </c>
    </row>
    <row r="35" spans="1:5" ht="75.75" thickBot="1" x14ac:dyDescent="0.3">
      <c r="A35" s="314"/>
      <c r="B35" s="315"/>
      <c r="C35" s="316"/>
      <c r="D35" s="288">
        <v>60000</v>
      </c>
      <c r="E35" s="304" t="s">
        <v>183</v>
      </c>
    </row>
    <row r="36" spans="1:5" ht="15.75" thickBot="1" x14ac:dyDescent="0.3">
      <c r="A36" s="317" t="s">
        <v>184</v>
      </c>
      <c r="B36" s="318"/>
      <c r="C36" s="292"/>
      <c r="D36" s="293">
        <f>D34+D35</f>
        <v>160000</v>
      </c>
      <c r="E36" s="294"/>
    </row>
    <row r="37" spans="1:5" ht="15.75" thickBot="1" x14ac:dyDescent="0.3">
      <c r="A37" s="319" t="s">
        <v>40</v>
      </c>
      <c r="B37" s="320"/>
      <c r="C37" s="321"/>
      <c r="D37" s="322">
        <v>1070231</v>
      </c>
      <c r="E37" s="323"/>
    </row>
    <row r="38" spans="1:5" ht="15.75" thickBot="1" x14ac:dyDescent="0.3">
      <c r="A38" s="39" t="s">
        <v>185</v>
      </c>
      <c r="B38" s="34"/>
      <c r="C38" s="234">
        <v>1070341</v>
      </c>
      <c r="D38" s="141"/>
      <c r="E38" s="235" t="s">
        <v>138</v>
      </c>
    </row>
    <row r="39" spans="1:5" ht="15.75" thickBot="1" x14ac:dyDescent="0.3">
      <c r="A39" s="136" t="s">
        <v>186</v>
      </c>
      <c r="B39" s="137"/>
      <c r="C39" s="237">
        <f>D6+D8+D12+D15+D17+D19+D21+D23+D26+D30+D33+D36</f>
        <v>1070231</v>
      </c>
      <c r="D39" s="238"/>
      <c r="E39" s="239"/>
    </row>
    <row r="40" spans="1:5" ht="15.75" thickBot="1" x14ac:dyDescent="0.3">
      <c r="A40" s="136" t="s">
        <v>74</v>
      </c>
      <c r="B40" s="137"/>
      <c r="C40" s="237">
        <f>C38-C39</f>
        <v>110</v>
      </c>
      <c r="D40" s="238"/>
      <c r="E40" s="241"/>
    </row>
  </sheetData>
  <mergeCells count="10">
    <mergeCell ref="C38:D38"/>
    <mergeCell ref="E38:E40"/>
    <mergeCell ref="C39:D39"/>
    <mergeCell ref="C40:D40"/>
    <mergeCell ref="A1:E1"/>
    <mergeCell ref="B2:B4"/>
    <mergeCell ref="C2:C4"/>
    <mergeCell ref="D2:D4"/>
    <mergeCell ref="E2:E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Zsuzsa -MartonKult pénzügy</dc:creator>
  <cp:lastModifiedBy>SzSKatalinE</cp:lastModifiedBy>
  <cp:lastPrinted>2022-03-31T09:42:11Z</cp:lastPrinted>
  <dcterms:created xsi:type="dcterms:W3CDTF">2022-03-21T07:23:50Z</dcterms:created>
  <dcterms:modified xsi:type="dcterms:W3CDTF">2023-04-20T09:22:04Z</dcterms:modified>
</cp:coreProperties>
</file>